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750" windowWidth="9135" windowHeight="1185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_FilterDatabase" localSheetId="8" hidden="1">'Seite 13'!$C$70:$G$72</definedName>
    <definedName name="_xlnm.Print_Area" localSheetId="5">'Seite 10'!$A$1:$O$67</definedName>
    <definedName name="_xlnm.Print_Area" localSheetId="6">'Seite 11'!$A$1:$O$70</definedName>
    <definedName name="_xlnm.Print_Area" localSheetId="7">'Seite 12'!$A$1:$G$85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<sst xmlns="http://schemas.openxmlformats.org/spreadsheetml/2006/main" count="373" uniqueCount="86">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</sst>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0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3341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3436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3436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3436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229350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3341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3436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3436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3436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8959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9055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9055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9055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791200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8959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9055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9055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9055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0007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58959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0007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0102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56292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524500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56292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56388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9340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9436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9436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9436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829300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9340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9436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9436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9436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4006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295900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4006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410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7816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676900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78167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79120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9" width="7.421875" style="46" bestFit="1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5" customFormat="1" ht="12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5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5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17" ht="2.45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17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17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17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19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19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19" ht="2.45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>
        <v>108.2</v>
      </c>
      <c r="G40" s="140">
        <v>108.7</v>
      </c>
      <c r="H40" s="140">
        <v>109.1</v>
      </c>
      <c r="I40" s="140">
        <v>110.1</v>
      </c>
      <c r="J40" s="144">
        <v>110.1</v>
      </c>
      <c r="K40" s="144">
        <v>110.1</v>
      </c>
      <c r="L40" s="144">
        <v>110.7</v>
      </c>
      <c r="M40" s="144">
        <v>110.5</v>
      </c>
      <c r="N40" s="144">
        <v>111.1</v>
      </c>
      <c r="O40" s="144">
        <v>109.1</v>
      </c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19" ht="12.75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ht="8.45" customHeight="1">
      <c r="S42" s="116"/>
    </row>
    <row r="43" spans="1:19" ht="12" customHeight="1" hidden="1">
      <c r="A43" s="59">
        <v>2003</v>
      </c>
      <c r="B43" s="59"/>
      <c r="C43" s="101">
        <f aca="true" t="shared" si="0" ref="C43:O43">IF(C18=0,"",ROUND(SUM(C18/C17)*100-100,1))</f>
        <v>1.1</v>
      </c>
      <c r="D43" s="98">
        <f t="shared" si="0"/>
        <v>1.3</v>
      </c>
      <c r="E43" s="98">
        <f t="shared" si="0"/>
        <v>1.1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</v>
      </c>
      <c r="K43" s="98">
        <f t="shared" si="0"/>
        <v>1.1</v>
      </c>
      <c r="L43" s="98">
        <f t="shared" si="0"/>
        <v>1.2</v>
      </c>
      <c r="M43" s="98">
        <f t="shared" si="0"/>
        <v>1.3</v>
      </c>
      <c r="N43" s="98">
        <f t="shared" si="0"/>
        <v>1.1</v>
      </c>
      <c r="O43" s="98">
        <f t="shared" si="0"/>
        <v>1.1</v>
      </c>
      <c r="S43" s="116"/>
    </row>
    <row r="44" spans="1:19" ht="12" customHeight="1">
      <c r="A44" s="59">
        <v>2004</v>
      </c>
      <c r="B44" s="59"/>
      <c r="C44" s="101">
        <f aca="true" t="shared" si="1" ref="C44:O44">IF(C19=0,"",ROUND(SUM(C19/C18)*100-100,1))</f>
        <v>1.1</v>
      </c>
      <c r="D44" s="98">
        <f t="shared" si="1"/>
        <v>0.7</v>
      </c>
      <c r="E44" s="98">
        <f t="shared" si="1"/>
        <v>1.1</v>
      </c>
      <c r="F44" s="98">
        <f t="shared" si="1"/>
        <v>1.7</v>
      </c>
      <c r="G44" s="98">
        <f t="shared" si="1"/>
        <v>2.2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2.3</v>
      </c>
      <c r="O44" s="98">
        <f t="shared" si="1"/>
        <v>1.7</v>
      </c>
      <c r="S44" s="116"/>
    </row>
    <row r="45" spans="1:19" ht="12" customHeight="1">
      <c r="A45" s="59">
        <v>2005</v>
      </c>
      <c r="B45" s="59"/>
      <c r="C45" s="101">
        <f aca="true" t="shared" si="2" ref="C45:O45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3" ref="C47:O47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19" ht="12" customHeight="1">
      <c r="A48" s="59">
        <v>2007</v>
      </c>
      <c r="B48" s="59"/>
      <c r="C48" s="101">
        <f aca="true" t="shared" si="4" ref="C48:O48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2.3</v>
      </c>
      <c r="S48" s="116"/>
    </row>
    <row r="49" spans="1:19" ht="12" customHeight="1">
      <c r="A49" s="59">
        <v>2008</v>
      </c>
      <c r="B49" s="59"/>
      <c r="C49" s="101">
        <f aca="true" t="shared" si="5" ref="C49:O49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2.3</v>
      </c>
      <c r="M49" s="98">
        <f t="shared" si="5"/>
        <v>1.3</v>
      </c>
      <c r="N49" s="98">
        <f t="shared" si="5"/>
        <v>1.1</v>
      </c>
      <c r="O49" s="98">
        <f t="shared" si="5"/>
        <v>2.6</v>
      </c>
      <c r="S49" s="116"/>
    </row>
    <row r="50" spans="1:15" ht="12" customHeight="1">
      <c r="A50" s="59">
        <v>2009</v>
      </c>
      <c r="B50" s="59"/>
      <c r="C50" s="101">
        <f aca="true" t="shared" si="6" ref="C50:O50">IF(C25=0,"",ROUND(SUM(C25/C24)*100-100,1))</f>
        <v>1</v>
      </c>
      <c r="D50" s="98">
        <f t="shared" si="6"/>
        <v>1.1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15" ht="12" customHeight="1">
      <c r="A51" s="59">
        <v>2010</v>
      </c>
      <c r="B51" s="59"/>
      <c r="C51" s="101">
        <f aca="true" t="shared" si="7" ref="C51:O51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8" ref="C53:O53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</v>
      </c>
      <c r="N53" s="98">
        <f t="shared" si="8"/>
        <v>2</v>
      </c>
      <c r="O53" s="98">
        <f t="shared" si="8"/>
        <v>2.1</v>
      </c>
    </row>
    <row r="54" spans="1:15" ht="12" customHeight="1">
      <c r="A54" s="59">
        <v>2012</v>
      </c>
      <c r="B54" s="59"/>
      <c r="C54" s="101">
        <f aca="true" t="shared" si="9" ref="C54:O54">IF(C29=0,"",ROUND(SUM(C29/C28)*100-100,1))</f>
        <v>2</v>
      </c>
      <c r="D54" s="98">
        <f t="shared" si="9"/>
        <v>2.1</v>
      </c>
      <c r="E54" s="98">
        <f t="shared" si="9"/>
        <v>2.2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15" ht="12" customHeight="1">
      <c r="A55" s="59">
        <v>2013</v>
      </c>
      <c r="B55" s="59"/>
      <c r="C55" s="101">
        <f aca="true" t="shared" si="10" ref="C55:O55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15" ht="12" customHeight="1">
      <c r="A56" s="59">
        <v>2014</v>
      </c>
      <c r="B56" s="59"/>
      <c r="C56" s="101">
        <f aca="true" t="shared" si="11" ref="C56:O56">IF(C31=0,"",ROUND(SUM(C31/C30)*100-100,1))</f>
        <v>1.4</v>
      </c>
      <c r="D56" s="98">
        <f t="shared" si="11"/>
        <v>1.2</v>
      </c>
      <c r="E56" s="98">
        <f t="shared" si="11"/>
        <v>1.1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15" ht="12" customHeight="1">
      <c r="A57" s="59">
        <v>2015</v>
      </c>
      <c r="B57" s="59"/>
      <c r="C57" s="101">
        <f aca="true" t="shared" si="12" ref="C57:O57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3" ref="C59:O59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15" ht="12" customHeight="1">
      <c r="A60" s="59">
        <v>2017</v>
      </c>
      <c r="B60" s="59"/>
      <c r="C60" s="101">
        <v>1.6</v>
      </c>
      <c r="D60" s="98">
        <f aca="true" t="shared" si="14" ref="D60:O60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15" ht="12" customHeight="1">
      <c r="A61" s="59">
        <v>2018</v>
      </c>
      <c r="B61" s="53"/>
      <c r="C61" s="101">
        <f aca="true" t="shared" si="15" ref="C61:F63">IF(C36=0,"",ROUND(SUM(C36/C35)*100-100,1))</f>
        <v>1.4</v>
      </c>
      <c r="D61" s="98">
        <f aca="true" t="shared" si="16" ref="D61:O61">IF(D36=0,"",ROUND(SUM(D36/D35)*100-100,1))</f>
        <v>1.1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2.3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15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aca="true" t="shared" si="17" ref="G62:O63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</v>
      </c>
      <c r="M62" s="98">
        <f t="shared" si="17"/>
        <v>1.1</v>
      </c>
      <c r="N62" s="98">
        <f t="shared" si="17"/>
        <v>1.5</v>
      </c>
      <c r="O62" s="98">
        <f t="shared" si="17"/>
        <v>1.4</v>
      </c>
    </row>
    <row r="63" spans="1:15" ht="12" customHeight="1">
      <c r="A63" s="59">
        <v>2020</v>
      </c>
      <c r="B63" s="224"/>
      <c r="C63" s="170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5" customHeight="1">
      <c r="A64" s="130"/>
      <c r="B64" s="224"/>
      <c r="C64" s="170"/>
      <c r="D64" s="170" t="str">
        <f aca="true" t="shared" si="18" ref="D64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24"/>
      <c r="C65" s="170">
        <f>IF(C40=0,"",ROUND(SUM(C40/C38)*100-100,1))</f>
        <v>1</v>
      </c>
      <c r="D65" s="170">
        <f>IF(D40=0,"",ROUND(SUM(D40/D38)*100-100,1))</f>
        <v>1.3</v>
      </c>
      <c r="E65" s="170">
        <f aca="true" t="shared" si="19" ref="E65:O65">IF(E40=0,"",ROUND(SUM(E40/E38)*100-100,1))</f>
        <v>1.7</v>
      </c>
      <c r="F65" s="170">
        <f t="shared" si="19"/>
        <v>2</v>
      </c>
      <c r="G65" s="170">
        <f t="shared" si="19"/>
        <v>2.5</v>
      </c>
      <c r="H65" s="170">
        <f t="shared" si="19"/>
        <v>2.3</v>
      </c>
      <c r="I65" s="170">
        <f t="shared" si="19"/>
        <v>3.8</v>
      </c>
      <c r="J65" s="170">
        <f t="shared" si="19"/>
        <v>3.9</v>
      </c>
      <c r="K65" s="170">
        <f t="shared" si="19"/>
        <v>4.1</v>
      </c>
      <c r="L65" s="170">
        <f t="shared" si="19"/>
        <v>4.5</v>
      </c>
      <c r="M65" s="170">
        <f t="shared" si="19"/>
        <v>5.2</v>
      </c>
      <c r="N65" s="170">
        <f t="shared" si="19"/>
        <v>5.3</v>
      </c>
      <c r="O65" s="170">
        <f t="shared" si="19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1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15" ht="12.75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ht="9" customHeight="1"/>
    <row r="69" spans="1:15" ht="12" customHeight="1" hidden="1">
      <c r="A69" s="59">
        <v>2002</v>
      </c>
      <c r="B69" s="85"/>
      <c r="C69" s="98">
        <v>0</v>
      </c>
      <c r="D69" s="98">
        <f aca="true" t="shared" si="20" ref="D69:N69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15" ht="12" customHeight="1">
      <c r="A70" s="59">
        <v>2003</v>
      </c>
      <c r="B70" s="85"/>
      <c r="C70" s="98">
        <f>IF(C18=0,"",ROUND(SUM(C18/N17)*100-100,1))</f>
        <v>0</v>
      </c>
      <c r="D70" s="98">
        <f aca="true" t="shared" si="21" ref="D70:N70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15" ht="10.9" customHeight="1">
      <c r="A71" s="59">
        <v>2004</v>
      </c>
      <c r="B71" s="85"/>
      <c r="C71" s="98">
        <f>IF(C19=0,"",ROUND(SUM(C19/N18)*100-100,1))</f>
        <v>0</v>
      </c>
      <c r="D71" s="98">
        <f aca="true" t="shared" si="22" ref="D71:N71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IF(C20=0,"",ROUND(SUM(C20/N19)*100-100,1))</f>
        <v>-0.7</v>
      </c>
      <c r="D72" s="98">
        <f aca="true" t="shared" si="23" ref="D72:N72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IF(C22=0,"",ROUND(SUM(C22/N20)*100-100,1))</f>
        <v>-0.3</v>
      </c>
      <c r="D74" s="98">
        <f aca="true" t="shared" si="24" ref="D74:N7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IF(C23=0,"",ROUND(SUM(C23/N22)*100-100,1))</f>
        <v>0</v>
      </c>
      <c r="D75" s="98">
        <f aca="true" t="shared" si="25" ref="D75:N7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IF(C24=0,"",ROUND(SUM(C24/N23)*100-100,1))</f>
        <v>-0.3</v>
      </c>
      <c r="D76" s="98">
        <f aca="true" t="shared" si="26" ref="D76:N7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IF(C25=0,"",ROUND(SUM(C25/N24)*100-100,1))</f>
        <v>-0.4</v>
      </c>
      <c r="D77" s="98">
        <f aca="true" t="shared" si="27" ref="D77:N7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IF(C26=0,"",ROUND(SUM(C26/N25)*100-100,1))</f>
        <v>-0.6</v>
      </c>
      <c r="D78" s="98">
        <f aca="true" t="shared" si="28" ref="D78:N7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IF(C28=0,"",ROUND(SUM(C28/N26)*100-100,1))</f>
        <v>-0.2</v>
      </c>
      <c r="D80" s="98">
        <f aca="true" t="shared" si="29" ref="D80:N80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IF(C29=0,"",ROUND(SUM(C29/N28)*100-100,1))</f>
        <v>-0.2</v>
      </c>
      <c r="D81" s="98">
        <f aca="true" t="shared" si="30" ref="D81:N81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IF(C30=0,"",ROUND(SUM(C30/N29)*100-100,1))</f>
        <v>-0.5</v>
      </c>
      <c r="D82" s="98">
        <f aca="true" t="shared" si="31" ref="D82:N82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IF(C31=0,"",ROUND(SUM(C31/N30)*100-100,1))</f>
        <v>-0.5</v>
      </c>
      <c r="D83" s="98">
        <f aca="true" t="shared" si="32" ref="D83:N83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IF(C32=0,"",ROUND(SUM(C32/N31)*100-100,1))</f>
        <v>-1</v>
      </c>
      <c r="D84" s="98">
        <f aca="true" t="shared" si="33" ref="D84:N84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IF(C34=0,"",ROUND(SUM(C34/N32)*100-100,1))</f>
        <v>-0.7</v>
      </c>
      <c r="D86" s="98">
        <f aca="true" t="shared" si="34" ref="D86:N86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IF(C35=0,"",ROUND(SUM(C35/N34)*100-100,1))</f>
        <v>-0.6</v>
      </c>
      <c r="D87" s="98">
        <f aca="true" t="shared" si="35" ref="D87:N87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IF(C36=0,"",ROUND(SUM(C36/N35)*100-100,1))</f>
        <v>-0.6</v>
      </c>
      <c r="D88" s="98">
        <f aca="true" t="shared" si="36" ref="D88:N88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IF(C37=0,"",ROUND(SUM(C37/N36)*100-100,1))</f>
        <v>-0.8</v>
      </c>
      <c r="D89" s="98">
        <f aca="true" t="shared" si="37" ref="D89:F92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aca="true" t="shared" si="38" ref="G89:N90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aca="true" t="shared" si="39" ref="G90">IF(G38=0,"",ROUND(SUM(G38/F38)*100-100,1))</f>
        <v>-0.1</v>
      </c>
      <c r="H90" s="91">
        <f aca="true" t="shared" si="40" ref="H90">IF(H38=0,"",ROUND(SUM(H38/G38)*100-100,1))</f>
        <v>0.6</v>
      </c>
      <c r="I90" s="98">
        <f aca="true" t="shared" si="41" ref="I90">IF(I38=0,"",ROUND(SUM(I38/H38)*100-100,1))</f>
        <v>-0.5</v>
      </c>
      <c r="J90" s="98">
        <f aca="true" t="shared" si="42" ref="J90">IF(J38=0,"",ROUND(SUM(J38/I38)*100-100,1))</f>
        <v>-0.1</v>
      </c>
      <c r="K90" s="98">
        <f t="shared" si="38"/>
        <v>-0.2</v>
      </c>
      <c r="L90" s="91">
        <f aca="true" t="shared" si="43" ref="L90">IF(L38=0,"",ROUND(SUM(L38/K38)*100-100,1))</f>
        <v>0.1</v>
      </c>
      <c r="M90" s="98">
        <f t="shared" si="38"/>
        <v>-0.8</v>
      </c>
      <c r="N90" s="91">
        <f aca="true" t="shared" si="44" ref="N90">IF(N38=0,"",ROUND(SUM(N38/M38)*100-100,1))</f>
        <v>0.5</v>
      </c>
      <c r="O90" s="102" t="s">
        <v>13</v>
      </c>
    </row>
    <row r="91" spans="1:31" ht="2.45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70">
        <f>IF(C40=0,"",ROUND(SUM(C40/N38)*100-100,1))</f>
        <v>0.8</v>
      </c>
      <c r="D92" s="170">
        <f t="shared" si="37"/>
        <v>0.7</v>
      </c>
      <c r="E92" s="170">
        <f aca="true" t="shared" si="45" ref="E92">IF(E40=0,"",ROUND(SUM(E40/D40)*100-100,1))</f>
        <v>0.5</v>
      </c>
      <c r="F92" s="170">
        <f aca="true" t="shared" si="46" ref="F92">IF(F40=0,"",ROUND(SUM(F40/E40)*100-100,1))</f>
        <v>0.7</v>
      </c>
      <c r="G92" s="170">
        <f aca="true" t="shared" si="47" ref="G92">IF(G40=0,"",ROUND(SUM(G40/F40)*100-100,1))</f>
        <v>0.5</v>
      </c>
      <c r="H92" s="170">
        <f aca="true" t="shared" si="48" ref="H92">IF(H40=0,"",ROUND(SUM(H40/G40)*100-100,1))</f>
        <v>0.4</v>
      </c>
      <c r="I92" s="170">
        <f aca="true" t="shared" si="49" ref="I92">IF(I40=0,"",ROUND(SUM(I40/H40)*100-100,1))</f>
        <v>0.9</v>
      </c>
      <c r="J92" s="170">
        <f aca="true" t="shared" si="50" ref="J92">IF(J40=0,"",ROUND(SUM(J40/I40)*100-100,1))</f>
        <v>0</v>
      </c>
      <c r="K92" s="170">
        <f aca="true" t="shared" si="51" ref="K92">IF(K40=0,"",ROUND(SUM(K40/J40)*100-100,1))</f>
        <v>0</v>
      </c>
      <c r="L92" s="170">
        <f aca="true" t="shared" si="52" ref="L92">IF(L40=0,"",ROUND(SUM(L40/K40)*100-100,1))</f>
        <v>0.5</v>
      </c>
      <c r="M92" s="170">
        <f aca="true" t="shared" si="53" ref="M92">IF(M40=0,"",ROUND(SUM(M40/L40)*100-100,1))</f>
        <v>-0.2</v>
      </c>
      <c r="N92" s="170">
        <f aca="true" t="shared" si="54" ref="N92">IF(N40=0,"",ROUND(SUM(N40/M40)*100-100,1))</f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6.00390625" style="46" bestFit="1" customWidth="1"/>
    <col min="4" max="9" width="6.57421875" style="46" bestFit="1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17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17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15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15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03">
        <v>111.3</v>
      </c>
      <c r="D23" s="225">
        <v>112.1</v>
      </c>
      <c r="E23" s="225">
        <v>112.2</v>
      </c>
      <c r="F23" s="225">
        <v>113.6</v>
      </c>
      <c r="G23" s="225">
        <v>113.2</v>
      </c>
      <c r="H23" s="225">
        <v>113</v>
      </c>
      <c r="I23" s="225">
        <v>113.3</v>
      </c>
      <c r="J23" s="225">
        <v>113.3</v>
      </c>
      <c r="K23" s="225">
        <v>113.3</v>
      </c>
      <c r="L23" s="225">
        <v>113.3</v>
      </c>
      <c r="M23" s="225">
        <v>113.9</v>
      </c>
      <c r="N23" s="225">
        <v>114.9</v>
      </c>
      <c r="O23" s="225">
        <v>113.1</v>
      </c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15" ht="12" customHeight="1">
      <c r="A28" s="59">
        <v>2018</v>
      </c>
      <c r="B28" s="59"/>
      <c r="C28" s="101">
        <f aca="true" t="shared" si="0" ref="C28:O28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2.3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2.3</v>
      </c>
    </row>
    <row r="29" spans="1:15" ht="12" customHeight="1">
      <c r="A29" s="59">
        <v>2019</v>
      </c>
      <c r="B29" s="59"/>
      <c r="C29" s="101">
        <f aca="true" t="shared" si="1" ref="C29:O29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2.3</v>
      </c>
      <c r="K29" s="98">
        <f t="shared" si="1"/>
        <v>1.1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15" ht="12" customHeight="1">
      <c r="A30" s="59">
        <v>2020</v>
      </c>
      <c r="B30" s="59"/>
      <c r="C30" s="101">
        <f aca="true" t="shared" si="2" ref="C30:O31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4.6</v>
      </c>
      <c r="G30" s="98">
        <f t="shared" si="2"/>
        <v>4.2</v>
      </c>
      <c r="H30" s="98">
        <f t="shared" si="2"/>
        <v>4.1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2.3</v>
      </c>
    </row>
    <row r="31" spans="1:31" s="135" customFormat="1" ht="12" customHeight="1">
      <c r="A31" s="149">
        <v>2021</v>
      </c>
      <c r="B31" s="149"/>
      <c r="C31" s="150">
        <v>1.9</v>
      </c>
      <c r="D31" s="170">
        <f t="shared" si="2"/>
        <v>1.4</v>
      </c>
      <c r="E31" s="170">
        <f t="shared" si="2"/>
        <v>1.6</v>
      </c>
      <c r="F31" s="170">
        <f t="shared" si="2"/>
        <v>1.9</v>
      </c>
      <c r="G31" s="170">
        <f t="shared" si="2"/>
        <v>1.4</v>
      </c>
      <c r="H31" s="170">
        <f t="shared" si="2"/>
        <v>1.3</v>
      </c>
      <c r="I31" s="170">
        <f t="shared" si="2"/>
        <v>4.3</v>
      </c>
      <c r="J31" s="170">
        <f t="shared" si="2"/>
        <v>4.5</v>
      </c>
      <c r="K31" s="170">
        <f t="shared" si="2"/>
        <v>4.8</v>
      </c>
      <c r="L31" s="170">
        <f t="shared" si="2"/>
        <v>4.4</v>
      </c>
      <c r="M31" s="170">
        <f t="shared" si="2"/>
        <v>4.6</v>
      </c>
      <c r="N31" s="170">
        <f t="shared" si="2"/>
        <v>5.9</v>
      </c>
      <c r="O31" s="170">
        <f t="shared" si="2"/>
        <v>3.1</v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aca="true" t="shared" si="3" ref="E35:N35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</v>
      </c>
      <c r="N35" s="98">
        <f t="shared" si="3"/>
        <v>0.8</v>
      </c>
      <c r="O35" s="91" t="s">
        <v>13</v>
      </c>
    </row>
    <row r="36" spans="1:15" ht="12" customHeight="1">
      <c r="A36" s="59">
        <v>2017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15" ht="12" customHeight="1">
      <c r="A37" s="59">
        <v>2018</v>
      </c>
      <c r="B37" s="59"/>
      <c r="C37" s="101">
        <f>IF(C20=0,"",ROUND(SUM(C20/N19)*100-100,1))</f>
        <v>0.9</v>
      </c>
      <c r="D37" s="98">
        <f aca="true" t="shared" si="5" ref="D37:N37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15" ht="12" customHeight="1">
      <c r="A38" s="59">
        <v>2019</v>
      </c>
      <c r="B38" s="59"/>
      <c r="C38" s="101">
        <f>IF(C21=0,"",ROUND(SUM(C21/N20)*100-100,1))</f>
        <v>0.5</v>
      </c>
      <c r="D38" s="98">
        <f aca="true" t="shared" si="6" ref="D38:N38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15" ht="12" customHeight="1">
      <c r="A39" s="59">
        <v>2020</v>
      </c>
      <c r="B39" s="59"/>
      <c r="C39" s="101">
        <f>IF(C22=0,"",ROUND(SUM(C22/N21)*100-100,1))</f>
        <v>1</v>
      </c>
      <c r="D39" s="98">
        <f aca="true" t="shared" si="7" ref="D39:N40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4">
        <v>2021</v>
      </c>
      <c r="B40" s="154"/>
      <c r="C40" s="171">
        <f>IF(C23=0,"",ROUND(SUM(C23/N22)*100-100,1))</f>
        <v>2.6</v>
      </c>
      <c r="D40" s="170">
        <f t="shared" si="7"/>
        <v>0.7</v>
      </c>
      <c r="E40" s="170">
        <f aca="true" t="shared" si="8" ref="E40">IF(E23=0,"",ROUND(SUM(E23/D23)*100-100,1))</f>
        <v>0.1</v>
      </c>
      <c r="F40" s="170">
        <f aca="true" t="shared" si="9" ref="F40">IF(F23=0,"",ROUND(SUM(F23/E23)*100-100,1))</f>
        <v>1.2</v>
      </c>
      <c r="G40" s="170">
        <f aca="true" t="shared" si="10" ref="G40">IF(G23=0,"",ROUND(SUM(G23/F23)*100-100,1))</f>
        <v>-0.4</v>
      </c>
      <c r="H40" s="170">
        <f aca="true" t="shared" si="11" ref="H40">IF(H23=0,"",ROUND(SUM(H23/G23)*100-100,1))</f>
        <v>-0.2</v>
      </c>
      <c r="I40" s="170">
        <f aca="true" t="shared" si="12" ref="I40">IF(I23=0,"",ROUND(SUM(I23/H23)*100-100,1))</f>
        <v>0.3</v>
      </c>
      <c r="J40" s="170">
        <f aca="true" t="shared" si="13" ref="J40">IF(J23=0,"",ROUND(SUM(J23/I23)*100-100,1))</f>
        <v>0</v>
      </c>
      <c r="K40" s="170">
        <f aca="true" t="shared" si="14" ref="K40">IF(K23=0,"",ROUND(SUM(K23/J23)*100-100,1))</f>
        <v>0</v>
      </c>
      <c r="L40" s="170">
        <f aca="true" t="shared" si="15" ref="L40">IF(L23=0,"",ROUND(SUM(L23/K23)*100-100,1))</f>
        <v>0</v>
      </c>
      <c r="M40" s="170">
        <f aca="true" t="shared" si="16" ref="M40">IF(M23=0,"",ROUND(SUM(M23/L23)*100-100,1))</f>
        <v>0.5</v>
      </c>
      <c r="N40" s="170">
        <f aca="true" t="shared" si="17" ref="N40">IF(N23=0,"",ROUND(SUM(N23/M23)*100-100,1))</f>
        <v>0.9</v>
      </c>
      <c r="O40" s="246" t="s">
        <v>13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17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17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17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15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15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59">
        <v>2021</v>
      </c>
      <c r="B50" s="159"/>
      <c r="C50" s="103">
        <v>114.3</v>
      </c>
      <c r="D50" s="225">
        <v>114.8</v>
      </c>
      <c r="E50" s="225">
        <v>115.1</v>
      </c>
      <c r="F50" s="225">
        <v>116.8</v>
      </c>
      <c r="G50" s="225">
        <v>116.8</v>
      </c>
      <c r="H50" s="225">
        <v>117.1</v>
      </c>
      <c r="I50" s="225">
        <v>117.2</v>
      </c>
      <c r="J50" s="225">
        <v>117.2</v>
      </c>
      <c r="K50" s="225">
        <v>117.3</v>
      </c>
      <c r="L50" s="225">
        <v>117.6</v>
      </c>
      <c r="M50" s="225">
        <v>117.2</v>
      </c>
      <c r="N50" s="225">
        <v>117.5</v>
      </c>
      <c r="O50" s="225">
        <v>116.6</v>
      </c>
      <c r="P50" s="156"/>
      <c r="Q50" s="153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101">
        <v>2.3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</v>
      </c>
      <c r="J54" s="98">
        <v>2</v>
      </c>
      <c r="K54" s="98">
        <v>2.2</v>
      </c>
      <c r="L54" s="98">
        <v>2</v>
      </c>
      <c r="M54" s="98">
        <v>2</v>
      </c>
      <c r="N54" s="98">
        <v>2</v>
      </c>
      <c r="O54" s="98">
        <v>2.2</v>
      </c>
    </row>
    <row r="55" spans="1:15" ht="12" customHeight="1">
      <c r="A55" s="59">
        <v>2018</v>
      </c>
      <c r="B55" s="59"/>
      <c r="C55" s="101">
        <f aca="true" t="shared" si="18" ref="C55:O58">IF(C47=0,"",ROUND(SUM(C47/C46)*100-100,1))</f>
        <v>2.9</v>
      </c>
      <c r="D55" s="98">
        <f t="shared" si="18"/>
        <v>3</v>
      </c>
      <c r="E55" s="98">
        <f aca="true" t="shared" si="19" ref="E55:O55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16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aca="true" t="shared" si="20" ref="E56:O56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15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aca="true" t="shared" si="21" ref="E57:O57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3">
        <v>2021</v>
      </c>
      <c r="B58" s="163"/>
      <c r="C58" s="171">
        <f t="shared" si="18"/>
        <v>2.1</v>
      </c>
      <c r="D58" s="170">
        <f t="shared" si="18"/>
        <v>2.6</v>
      </c>
      <c r="E58" s="170">
        <f t="shared" si="18"/>
        <v>3</v>
      </c>
      <c r="F58" s="170">
        <f t="shared" si="18"/>
        <v>3.1</v>
      </c>
      <c r="G58" s="170">
        <f t="shared" si="18"/>
        <v>2.4</v>
      </c>
      <c r="H58" s="170">
        <f t="shared" si="18"/>
        <v>1.6</v>
      </c>
      <c r="I58" s="170">
        <f t="shared" si="18"/>
        <v>2.3</v>
      </c>
      <c r="J58" s="170">
        <f t="shared" si="18"/>
        <v>2.4</v>
      </c>
      <c r="K58" s="170">
        <f t="shared" si="18"/>
        <v>2.4</v>
      </c>
      <c r="L58" s="170">
        <f t="shared" si="18"/>
        <v>2.7</v>
      </c>
      <c r="M58" s="170">
        <f t="shared" si="18"/>
        <v>3.1</v>
      </c>
      <c r="N58" s="170">
        <f t="shared" si="18"/>
        <v>3.6</v>
      </c>
      <c r="O58" s="170">
        <f t="shared" si="18"/>
        <v>2.6</v>
      </c>
      <c r="P58" s="164" t="e">
        <v>#DIV/0!</v>
      </c>
      <c r="Q58" s="158"/>
      <c r="R58" s="157"/>
      <c r="S58" s="157"/>
      <c r="T58" s="157"/>
      <c r="U58" s="157"/>
      <c r="V58" s="157"/>
      <c r="W58" s="157"/>
      <c r="X58" s="157"/>
      <c r="Y58" s="157"/>
      <c r="Z58" s="157"/>
      <c r="AA58" s="160"/>
      <c r="AB58" s="160"/>
      <c r="AC58" s="160"/>
      <c r="AD58" s="160"/>
      <c r="AE58" s="16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C62" s="101">
        <f>C45/100*100-100</f>
        <v>1.0999999999999943</v>
      </c>
      <c r="D62" s="98">
        <f aca="true" t="shared" si="22" ref="D62:N63">IF(D45=0,"",ROUND(SUM(D45/C45)*100-100,1))</f>
        <v>-0.2</v>
      </c>
      <c r="E62" s="98">
        <f aca="true" t="shared" si="23" ref="E62:N62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</v>
      </c>
      <c r="D64" s="98">
        <f aca="true" t="shared" si="24" ref="D64:N6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0.2</v>
      </c>
      <c r="D65" s="98">
        <f aca="true" t="shared" si="25" ref="D65:N6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15" ht="12" customHeight="1">
      <c r="A66" s="59">
        <v>2020</v>
      </c>
      <c r="C66" s="101">
        <f>IF(C49=0,"",ROUND(SUM(C49/N48)*100-100,1))</f>
        <v>0.4</v>
      </c>
      <c r="D66" s="98">
        <f aca="true" t="shared" si="26" ref="D66:N6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69">
        <v>2021</v>
      </c>
      <c r="B67" s="166"/>
      <c r="C67" s="171">
        <f>IF(C50=0,"",ROUND(SUM(C50/N49)*100-100,1))</f>
        <v>0.8</v>
      </c>
      <c r="D67" s="170">
        <f aca="true" t="shared" si="27" ref="D67">IF(D50=0,"",ROUND(SUM(D50/C50)*100-100,1))</f>
        <v>0.4</v>
      </c>
      <c r="E67" s="170">
        <f aca="true" t="shared" si="28" ref="E67">IF(E50=0,"",ROUND(SUM(E50/D50)*100-100,1))</f>
        <v>0.3</v>
      </c>
      <c r="F67" s="170">
        <f aca="true" t="shared" si="29" ref="F67">IF(F50=0,"",ROUND(SUM(F50/E50)*100-100,1))</f>
        <v>1.5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0.3</v>
      </c>
      <c r="I67" s="170">
        <f aca="true" t="shared" si="32" ref="I67">IF(I50=0,"",ROUND(SUM(I50/H50)*100-100,1))</f>
        <v>0.1</v>
      </c>
      <c r="J67" s="170">
        <f aca="true" t="shared" si="33" ref="J67">IF(J50=0,"",ROUND(SUM(J50/I50)*100-100,1))</f>
        <v>0</v>
      </c>
      <c r="K67" s="170">
        <f aca="true" t="shared" si="34" ref="K67">IF(K50=0,"",ROUND(SUM(K50/J50)*100-100,1))</f>
        <v>0.1</v>
      </c>
      <c r="L67" s="170">
        <f aca="true" t="shared" si="35" ref="L67">IF(L50=0,"",ROUND(SUM(L50/K50)*100-100,1))</f>
        <v>0.3</v>
      </c>
      <c r="M67" s="170">
        <f aca="true" t="shared" si="36" ref="M67">IF(M50=0,"",ROUND(SUM(M50/L50)*100-100,1))</f>
        <v>-0.3</v>
      </c>
      <c r="N67" s="170">
        <f aca="true" t="shared" si="37" ref="N67">IF(N50=0,"",ROUND(SUM(N50/M50)*100-100,1))</f>
        <v>0.3</v>
      </c>
      <c r="O67" s="246" t="s">
        <v>13</v>
      </c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1"/>
      <c r="AA67" s="165"/>
      <c r="AB67" s="165"/>
      <c r="AC67" s="165"/>
      <c r="AD67" s="165"/>
      <c r="AE67" s="16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7.57421875" style="46" bestFit="1" customWidth="1"/>
    <col min="4" max="9" width="6.57421875" style="46" bestFit="1" customWidth="1"/>
    <col min="10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20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20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20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20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20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68" customFormat="1" ht="12.6" customHeight="1">
      <c r="A23" s="173">
        <v>2021</v>
      </c>
      <c r="B23" s="175"/>
      <c r="C23" s="176">
        <v>101</v>
      </c>
      <c r="D23" s="258">
        <v>102.3</v>
      </c>
      <c r="E23" s="174">
        <v>103.7</v>
      </c>
      <c r="F23" s="174">
        <v>103.6</v>
      </c>
      <c r="G23" s="174">
        <v>104.6</v>
      </c>
      <c r="H23" s="174">
        <v>105.1</v>
      </c>
      <c r="I23" s="174">
        <v>102.6</v>
      </c>
      <c r="J23" s="174">
        <v>101.6</v>
      </c>
      <c r="K23" s="174">
        <v>105.5</v>
      </c>
      <c r="L23" s="194">
        <v>105.9</v>
      </c>
      <c r="M23" s="174">
        <v>106.4</v>
      </c>
      <c r="N23" s="174">
        <v>105.4</v>
      </c>
      <c r="O23" s="174">
        <v>104</v>
      </c>
      <c r="P23" s="172"/>
      <c r="Q23" s="172"/>
      <c r="R23" s="172"/>
      <c r="T23" s="78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/>
    <row r="27" spans="1:15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2.3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</v>
      </c>
      <c r="N27" s="91">
        <v>1.8</v>
      </c>
      <c r="O27" s="91">
        <v>0.8</v>
      </c>
    </row>
    <row r="28" spans="1:15" ht="12" customHeight="1">
      <c r="A28" s="59">
        <v>2018</v>
      </c>
      <c r="B28" s="59"/>
      <c r="C28" s="92">
        <f aca="true" t="shared" si="0" ref="C28:O31">IF(C20=0,"",ROUND(SUM(C20/C19)*100-100,1))</f>
        <v>-0.7</v>
      </c>
      <c r="D28" s="91">
        <f t="shared" si="0"/>
        <v>1.1</v>
      </c>
      <c r="E28" s="91">
        <f aca="true" t="shared" si="1" ref="E28:N28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15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aca="true" t="shared" si="2" ref="F29:O29">IF(F21=0,"",ROUND(SUM(F21/F20)*100-100,1))</f>
        <v>1.1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15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aca="true" t="shared" si="3" ref="E30:O30">IF(E22=0,"",ROUND(SUM(E22/E21)*100-100,1))</f>
        <v>2.5</v>
      </c>
      <c r="F30" s="25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</v>
      </c>
      <c r="N30" s="91">
        <f t="shared" si="3"/>
        <v>-5.4</v>
      </c>
      <c r="O30" s="91">
        <f t="shared" si="3"/>
        <v>-0.9</v>
      </c>
    </row>
    <row r="31" spans="1:31" s="168" customFormat="1" ht="12" customHeight="1">
      <c r="A31" s="180">
        <v>2021</v>
      </c>
      <c r="B31" s="180"/>
      <c r="C31" s="254">
        <f t="shared" si="0"/>
        <v>1.1</v>
      </c>
      <c r="D31" s="256">
        <f t="shared" si="0"/>
        <v>0.6</v>
      </c>
      <c r="E31" s="246">
        <f t="shared" si="0"/>
        <v>-1.6</v>
      </c>
      <c r="F31" s="246">
        <v>-0.8</v>
      </c>
      <c r="G31" s="246">
        <f t="shared" si="0"/>
        <v>-0.2</v>
      </c>
      <c r="H31" s="246">
        <f t="shared" si="0"/>
        <v>2.6</v>
      </c>
      <c r="I31" s="246">
        <f t="shared" si="0"/>
        <v>5</v>
      </c>
      <c r="J31" s="246">
        <f t="shared" si="0"/>
        <v>3.5</v>
      </c>
      <c r="K31" s="246">
        <f t="shared" si="0"/>
        <v>2.3</v>
      </c>
      <c r="L31" s="246">
        <f t="shared" si="0"/>
        <v>1.1</v>
      </c>
      <c r="M31" s="246">
        <f t="shared" si="0"/>
        <v>1.9</v>
      </c>
      <c r="N31" s="246">
        <f t="shared" si="0"/>
        <v>5.5</v>
      </c>
      <c r="O31" s="246">
        <f t="shared" si="0"/>
        <v>1.8</v>
      </c>
      <c r="P31" s="179"/>
      <c r="Q31" s="179"/>
      <c r="R31" s="17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59">
        <v>2016</v>
      </c>
      <c r="C35" s="92">
        <f>C18/100*100-100</f>
        <v>-4.299999999999997</v>
      </c>
      <c r="D35" s="91">
        <f aca="true" t="shared" si="4" ref="D35:D40">IF(D18=0,"",ROUND(SUM(D18/C18)*100-100,1))</f>
        <v>1.7</v>
      </c>
      <c r="E35" s="91">
        <f aca="true" t="shared" si="5" ref="E35:N3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20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aca="true" t="shared" si="6" ref="E36:N3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5.1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15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aca="true" t="shared" si="7" ref="E37:N37">IF(E20=0,"",ROUND(SUM(E20/D20)*100-100,1))</f>
        <v>5.1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15" ht="12" customHeight="1">
      <c r="A38" s="59">
        <v>2019</v>
      </c>
      <c r="C38" s="92">
        <f>IF(C21=0,"",ROUND(SUM(C21/N20)*100-100,1))</f>
        <v>-4.9</v>
      </c>
      <c r="D38" s="91">
        <f t="shared" si="4"/>
        <v>1.9</v>
      </c>
      <c r="E38" s="91">
        <f>IF(E21=0,"",ROUND(SUM(E21/D21)*100-100,1))</f>
        <v>2.9</v>
      </c>
      <c r="F38" s="91">
        <f aca="true" t="shared" si="8" ref="F38:N3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15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aca="true" t="shared" si="9" ref="E39:N3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-2.3</v>
      </c>
      <c r="I39" s="91">
        <f t="shared" si="9"/>
        <v>-4.6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68" customFormat="1" ht="12" customHeight="1">
      <c r="A40" s="178">
        <v>2021</v>
      </c>
      <c r="B40" s="177"/>
      <c r="C40" s="254">
        <v>1.1</v>
      </c>
      <c r="D40" s="256">
        <f t="shared" si="4"/>
        <v>1.3</v>
      </c>
      <c r="E40" s="246">
        <f aca="true" t="shared" si="10" ref="E40:Q40">IF(E23=0,"",ROUND(SUM(E23/D23)*100-100,1))</f>
        <v>1.4</v>
      </c>
      <c r="F40" s="246">
        <f t="shared" si="10"/>
        <v>-0.1</v>
      </c>
      <c r="G40" s="246">
        <f t="shared" si="10"/>
        <v>1</v>
      </c>
      <c r="H40" s="246">
        <f t="shared" si="10"/>
        <v>0.5</v>
      </c>
      <c r="I40" s="246">
        <f t="shared" si="10"/>
        <v>-2.4</v>
      </c>
      <c r="J40" s="246">
        <f t="shared" si="10"/>
        <v>-1</v>
      </c>
      <c r="K40" s="246">
        <f t="shared" si="10"/>
        <v>3.8</v>
      </c>
      <c r="L40" s="246">
        <f t="shared" si="10"/>
        <v>0.4</v>
      </c>
      <c r="M40" s="246">
        <f t="shared" si="10"/>
        <v>0.5</v>
      </c>
      <c r="N40" s="246">
        <f t="shared" si="10"/>
        <v>-0.9</v>
      </c>
      <c r="O40" s="246" t="s">
        <v>13</v>
      </c>
      <c r="P40" s="246" t="str">
        <f t="shared" si="10"/>
        <v/>
      </c>
      <c r="Q40" s="246" t="str">
        <f t="shared" si="10"/>
        <v/>
      </c>
      <c r="R40" s="17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18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18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18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18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18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68" customFormat="1" ht="12.6" customHeight="1">
      <c r="A50" s="182">
        <v>2021</v>
      </c>
      <c r="B50" s="182"/>
      <c r="C50" s="103">
        <v>106.7</v>
      </c>
      <c r="D50" s="225">
        <v>106.9</v>
      </c>
      <c r="E50" s="194">
        <v>107.2</v>
      </c>
      <c r="F50" s="194">
        <v>107.3</v>
      </c>
      <c r="G50" s="194">
        <v>107.5</v>
      </c>
      <c r="H50" s="194">
        <v>107.6</v>
      </c>
      <c r="I50" s="194">
        <v>107.9</v>
      </c>
      <c r="J50" s="194">
        <v>108</v>
      </c>
      <c r="K50" s="194">
        <v>108.3</v>
      </c>
      <c r="L50" s="194">
        <v>109.2</v>
      </c>
      <c r="M50" s="194">
        <v>109.5</v>
      </c>
      <c r="N50" s="194">
        <v>109.6</v>
      </c>
      <c r="O50" s="194">
        <v>108</v>
      </c>
      <c r="P50" s="181"/>
      <c r="Q50" s="181"/>
      <c r="R50" s="18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18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aca="true" t="shared" si="11" ref="E55:O55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2.3</v>
      </c>
      <c r="M55" s="98">
        <f t="shared" si="11"/>
        <v>2.3</v>
      </c>
      <c r="N55" s="98">
        <f t="shared" si="11"/>
        <v>1.8</v>
      </c>
      <c r="O55" s="98">
        <f t="shared" si="11"/>
        <v>1.8</v>
      </c>
      <c r="R55" s="86"/>
    </row>
    <row r="56" spans="1:15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aca="true" t="shared" si="12" ref="E56:N56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15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aca="true" t="shared" si="13" ref="E57:O58">IF(E49=0,"",ROUND(SUM(E49/E48)*100-100,1))</f>
        <v>1.3</v>
      </c>
      <c r="F57" s="98">
        <f t="shared" si="13"/>
        <v>1.1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68" customFormat="1" ht="12" customHeight="1">
      <c r="A58" s="186">
        <v>2021</v>
      </c>
      <c r="B58" s="186"/>
      <c r="C58" s="171">
        <f>ROUND(SUM(C50/C49)*100-100,1)</f>
        <v>0.7</v>
      </c>
      <c r="D58" s="170">
        <f>IF(D50=0,"",ROUND(SUM(D50/D49)*100-100,1))</f>
        <v>0.9</v>
      </c>
      <c r="E58" s="170">
        <f t="shared" si="13"/>
        <v>1.3</v>
      </c>
      <c r="F58" s="170">
        <f t="shared" si="13"/>
        <v>1.3</v>
      </c>
      <c r="G58" s="170">
        <f t="shared" si="13"/>
        <v>1.6</v>
      </c>
      <c r="H58" s="170">
        <f t="shared" si="13"/>
        <v>1.7</v>
      </c>
      <c r="I58" s="170">
        <f t="shared" si="13"/>
        <v>2.4</v>
      </c>
      <c r="J58" s="170">
        <f t="shared" si="13"/>
        <v>2.6</v>
      </c>
      <c r="K58" s="170">
        <f t="shared" si="13"/>
        <v>2.9</v>
      </c>
      <c r="L58" s="170">
        <f t="shared" si="13"/>
        <v>3.7</v>
      </c>
      <c r="M58" s="170">
        <f t="shared" si="13"/>
        <v>3.9</v>
      </c>
      <c r="N58" s="170">
        <f t="shared" si="13"/>
        <v>3.7</v>
      </c>
      <c r="O58" s="170">
        <f t="shared" si="13"/>
        <v>2.3</v>
      </c>
      <c r="P58" s="184"/>
      <c r="Q58" s="184"/>
      <c r="R58" s="184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15" ht="12.75">
      <c r="A62" s="59">
        <v>2016</v>
      </c>
      <c r="C62" s="101">
        <f>C45/100*100-100</f>
        <v>-0.5</v>
      </c>
      <c r="D62" s="98">
        <f aca="true" t="shared" si="14" ref="D62:D67">IF(D45=0,"",ROUND(SUM(D45/C45)*100-100,1))</f>
        <v>0.1</v>
      </c>
      <c r="E62" s="98">
        <f aca="true" t="shared" si="15" ref="E62:N62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aca="true" t="shared" si="16" ref="E63:N63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aca="true" t="shared" si="17" ref="E64:N64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aca="true" t="shared" si="18" ref="E65:N65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15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aca="true" t="shared" si="19" ref="E66:N66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68" customFormat="1" ht="13.5" customHeight="1">
      <c r="A67" s="190">
        <v>2021</v>
      </c>
      <c r="B67" s="187"/>
      <c r="C67" s="171">
        <f>IF(C50=0,"",ROUND(SUM(C50/N49)*100-100,1))</f>
        <v>0.9</v>
      </c>
      <c r="D67" s="170">
        <f t="shared" si="14"/>
        <v>0.2</v>
      </c>
      <c r="E67" s="170">
        <f aca="true" t="shared" si="20" ref="E67">IF(E50=0,"",ROUND(SUM(E50/D50)*100-100,1))</f>
        <v>0.3</v>
      </c>
      <c r="F67" s="170">
        <f aca="true" t="shared" si="21" ref="F67">IF(F50=0,"",ROUND(SUM(F50/E50)*100-100,1))</f>
        <v>0.1</v>
      </c>
      <c r="G67" s="170">
        <f aca="true" t="shared" si="22" ref="G67">IF(G50=0,"",ROUND(SUM(G50/F50)*100-100,1))</f>
        <v>0.2</v>
      </c>
      <c r="H67" s="170">
        <f aca="true" t="shared" si="23" ref="H67">IF(H50=0,"",ROUND(SUM(H50/G50)*100-100,1))</f>
        <v>0.1</v>
      </c>
      <c r="I67" s="170">
        <f aca="true" t="shared" si="24" ref="I67">IF(I50=0,"",ROUND(SUM(I50/H50)*100-100,1))</f>
        <v>0.3</v>
      </c>
      <c r="J67" s="170">
        <f aca="true" t="shared" si="25" ref="J67">IF(J50=0,"",ROUND(SUM(J50/I50)*100-100,1))</f>
        <v>0.1</v>
      </c>
      <c r="K67" s="170">
        <f aca="true" t="shared" si="26" ref="K67">IF(K50=0,"",ROUND(SUM(K50/J50)*100-100,1))</f>
        <v>0.3</v>
      </c>
      <c r="L67" s="170">
        <f aca="true" t="shared" si="27" ref="L67">IF(L50=0,"",ROUND(SUM(L50/K50)*100-100,1))</f>
        <v>0.8</v>
      </c>
      <c r="M67" s="170">
        <f aca="true" t="shared" si="28" ref="M67">IF(M50=0,"",ROUND(SUM(M50/L50)*100-100,1))</f>
        <v>0.3</v>
      </c>
      <c r="N67" s="170">
        <f aca="true" t="shared" si="29" ref="N67">IF(N50=0,"",ROUND(SUM(N50/M50)*100-100,1))</f>
        <v>0.1</v>
      </c>
      <c r="O67" s="246" t="s">
        <v>13</v>
      </c>
      <c r="P67" s="185"/>
      <c r="Q67" s="185"/>
      <c r="R67" s="185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4" width="6.57421875" style="46" bestFit="1" customWidth="1"/>
    <col min="5" max="5" width="5.421875" style="46" bestFit="1" customWidth="1"/>
    <col min="6" max="6" width="6.57421875" style="46" bestFit="1" customWidth="1"/>
    <col min="7" max="9" width="5.421875" style="46" bestFit="1" customWidth="1"/>
    <col min="10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25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25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15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15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57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89" customFormat="1" ht="12.6" customHeight="1">
      <c r="A23" s="193">
        <v>2021</v>
      </c>
      <c r="B23" s="193"/>
      <c r="C23" s="255">
        <v>104.5</v>
      </c>
      <c r="D23" s="257">
        <v>104.7</v>
      </c>
      <c r="E23" s="194">
        <v>104.5</v>
      </c>
      <c r="F23" s="194">
        <v>104.6</v>
      </c>
      <c r="G23" s="194">
        <v>104.5</v>
      </c>
      <c r="H23" s="194">
        <v>104.6</v>
      </c>
      <c r="I23" s="194">
        <v>104.9</v>
      </c>
      <c r="J23" s="194">
        <v>105.2</v>
      </c>
      <c r="K23" s="194">
        <v>105.7</v>
      </c>
      <c r="L23" s="194">
        <v>106</v>
      </c>
      <c r="M23" s="194">
        <v>106.4</v>
      </c>
      <c r="N23" s="194">
        <v>106.9</v>
      </c>
      <c r="O23" s="194">
        <v>105.2</v>
      </c>
      <c r="P23" s="192"/>
      <c r="Q23" s="192"/>
      <c r="R23" s="192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7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3.95" customHeight="1">
      <c r="A26" s="59"/>
    </row>
    <row r="27" spans="1:15" ht="12" customHeight="1">
      <c r="A27" s="59">
        <v>2017</v>
      </c>
      <c r="B27" s="59"/>
      <c r="C27" s="92">
        <v>0.8</v>
      </c>
      <c r="D27" s="91">
        <v>1.1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25" ht="12" customHeight="1">
      <c r="A28" s="59">
        <v>2018</v>
      </c>
      <c r="B28" s="59"/>
      <c r="C28" s="92">
        <f aca="true" t="shared" si="0" ref="C28:F31">IF(C20=0,"",ROUND(SUM(C20/C19)*100-100,1))</f>
        <v>0.8</v>
      </c>
      <c r="D28" s="91">
        <f t="shared" si="0"/>
        <v>0.6</v>
      </c>
      <c r="E28" s="91">
        <f aca="true" t="shared" si="1" ref="E28:O28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25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aca="true" t="shared" si="2" ref="E29:O29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25" ht="12" customHeight="1">
      <c r="A30" s="59">
        <v>2020</v>
      </c>
      <c r="B30" s="59"/>
      <c r="C30" s="92">
        <f t="shared" si="0"/>
        <v>1.1</v>
      </c>
      <c r="D30" s="91">
        <f t="shared" si="0"/>
        <v>1</v>
      </c>
      <c r="E30" s="91">
        <f aca="true" t="shared" si="3" ref="E30:O31">IF(E22=0,"",ROUND(SUM(E22/E21)*100-100,1))</f>
        <v>1.2</v>
      </c>
      <c r="F30" s="256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89" customFormat="1" ht="12" customHeight="1">
      <c r="A31" s="196">
        <v>2021</v>
      </c>
      <c r="B31" s="196"/>
      <c r="C31" s="254">
        <f t="shared" si="0"/>
        <v>1.2</v>
      </c>
      <c r="D31" s="256">
        <f t="shared" si="0"/>
        <v>1.5</v>
      </c>
      <c r="E31" s="246">
        <f t="shared" si="3"/>
        <v>1.2</v>
      </c>
      <c r="F31" s="119">
        <v>0.7</v>
      </c>
      <c r="G31" s="246">
        <f t="shared" si="3"/>
        <v>1</v>
      </c>
      <c r="H31" s="246">
        <f t="shared" si="3"/>
        <v>0.9</v>
      </c>
      <c r="I31" s="246">
        <f t="shared" si="3"/>
        <v>3.1</v>
      </c>
      <c r="J31" s="246">
        <f t="shared" si="3"/>
        <v>3.1</v>
      </c>
      <c r="K31" s="246">
        <f t="shared" si="3"/>
        <v>3.5</v>
      </c>
      <c r="L31" s="246">
        <f t="shared" si="3"/>
        <v>3.7</v>
      </c>
      <c r="M31" s="246">
        <f t="shared" si="3"/>
        <v>4.3</v>
      </c>
      <c r="N31" s="246">
        <f>IF(N23=0,"",ROUND(SUM(N23/N22)*100-100,1))</f>
        <v>4.3</v>
      </c>
      <c r="O31" s="246">
        <f t="shared" si="3"/>
        <v>2.3</v>
      </c>
      <c r="P31" s="195"/>
      <c r="Q31" s="195"/>
      <c r="R31" s="195"/>
      <c r="Y31" s="191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2016</v>
      </c>
      <c r="C35" s="92">
        <f>C18/100*100-100</f>
        <v>0.29999999999998295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25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aca="true" t="shared" si="6" ref="E36:N3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25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aca="true" t="shared" si="7" ref="E37:N3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25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aca="true" t="shared" si="8" ref="E38:N3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25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aca="true" t="shared" si="9" ref="E39:M40">IF(E22=0,"",ROUND(SUM(E22/D22)*100-100,1))</f>
        <v>0.1</v>
      </c>
      <c r="F39" s="256">
        <f t="shared" si="4"/>
        <v>0.6</v>
      </c>
      <c r="G39" s="246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89" customFormat="1" ht="12" customHeight="1">
      <c r="A40" s="198">
        <v>2021</v>
      </c>
      <c r="B40" s="259"/>
      <c r="C40" s="256">
        <f>IF(C23=0,"",ROUND(SUM(C23/N22)*100-100,1))</f>
        <v>2</v>
      </c>
      <c r="D40" s="256">
        <f t="shared" si="4"/>
        <v>0.2</v>
      </c>
      <c r="E40" s="246">
        <f aca="true" t="shared" si="10" ref="E40">IF(E23=0,"",ROUND(SUM(E23/D23)*100-100,1))</f>
        <v>-0.2</v>
      </c>
      <c r="F40" s="246">
        <f aca="true" t="shared" si="11" ref="F40">IF(F23=0,"",ROUND(SUM(F23/E23)*100-100,1))</f>
        <v>0.1</v>
      </c>
      <c r="G40" s="246">
        <f aca="true" t="shared" si="12" ref="G40">IF(G23=0,"",ROUND(SUM(G23/F23)*100-100,1))</f>
        <v>-0.1</v>
      </c>
      <c r="H40" s="246">
        <f t="shared" si="9"/>
        <v>0.1</v>
      </c>
      <c r="I40" s="246">
        <f t="shared" si="9"/>
        <v>0.3</v>
      </c>
      <c r="J40" s="246">
        <f aca="true" t="shared" si="13" ref="J40">IF(J23=0,"",ROUND(SUM(J23/I23)*100-100,1))</f>
        <v>0.3</v>
      </c>
      <c r="K40" s="246">
        <f aca="true" t="shared" si="14" ref="K40">IF(K23=0,"",ROUND(SUM(K23/J23)*100-100,1))</f>
        <v>0.5</v>
      </c>
      <c r="L40" s="246">
        <f aca="true" t="shared" si="15" ref="L40">IF(L23=0,"",ROUND(SUM(L23/K23)*100-100,1))</f>
        <v>0.3</v>
      </c>
      <c r="M40" s="246">
        <f aca="true" t="shared" si="16" ref="M40">IF(M23=0,"",ROUND(SUM(M23/L23)*100-100,1))</f>
        <v>0.4</v>
      </c>
      <c r="N40" s="246">
        <f>IF(N23=0,"",ROUND(SUM(N23/M23)*100-100,1))</f>
        <v>0.5</v>
      </c>
      <c r="O40" s="246" t="s">
        <v>13</v>
      </c>
      <c r="P40" s="197"/>
      <c r="Q40" s="197"/>
      <c r="R40" s="197"/>
      <c r="Y40" s="191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25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25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25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25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4">
        <v>104.2</v>
      </c>
      <c r="M49" s="104">
        <v>104.2</v>
      </c>
      <c r="N49" s="104">
        <v>104.3</v>
      </c>
      <c r="O49" s="104">
        <v>105.3</v>
      </c>
      <c r="Y49" s="81"/>
    </row>
    <row r="50" spans="1:37" s="189" customFormat="1" ht="12.6" customHeight="1">
      <c r="A50" s="200">
        <v>2021</v>
      </c>
      <c r="B50" s="200"/>
      <c r="C50" s="103">
        <v>105.3</v>
      </c>
      <c r="D50" s="194">
        <v>105.5</v>
      </c>
      <c r="E50" s="194">
        <v>105.7</v>
      </c>
      <c r="F50" s="194">
        <v>105.8</v>
      </c>
      <c r="G50" s="194">
        <v>105.8</v>
      </c>
      <c r="H50" s="194">
        <v>105.7</v>
      </c>
      <c r="I50" s="194">
        <v>105.8</v>
      </c>
      <c r="J50" s="194">
        <v>105.9</v>
      </c>
      <c r="K50" s="194">
        <v>106.1</v>
      </c>
      <c r="L50" s="194">
        <v>105.8</v>
      </c>
      <c r="M50" s="194">
        <v>105.9</v>
      </c>
      <c r="N50" s="194">
        <v>106</v>
      </c>
      <c r="O50" s="194">
        <v>105.8</v>
      </c>
      <c r="P50" s="199"/>
      <c r="Q50" s="199"/>
      <c r="R50" s="201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</v>
      </c>
      <c r="Y54" s="81"/>
    </row>
    <row r="55" spans="1:25" ht="12" customHeight="1">
      <c r="A55" s="59">
        <v>2018</v>
      </c>
      <c r="B55" s="59"/>
      <c r="C55" s="92">
        <f aca="true" t="shared" si="17" ref="C55:D58">IF(C47=0,"",ROUND(SUM(C47/C46)*100-100,1))</f>
        <v>1.1</v>
      </c>
      <c r="D55" s="91">
        <f t="shared" si="17"/>
        <v>1.1</v>
      </c>
      <c r="E55" s="91">
        <f aca="true" t="shared" si="18" ref="E55:O55">IF(E47=0,"",ROUND(SUM(E47/E46)*100-100,1))</f>
        <v>1.1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25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aca="true" t="shared" si="19" ref="E56:O56">IF(E48=0,"",ROUND(SUM(E48/E47)*100-100,1))</f>
        <v>1</v>
      </c>
      <c r="F56" s="91">
        <f t="shared" si="19"/>
        <v>1.3</v>
      </c>
      <c r="G56" s="91">
        <f t="shared" si="19"/>
        <v>1.1</v>
      </c>
      <c r="H56" s="91">
        <f>IF(H48=0,"",ROUND(SUM(H48/H47)*100-100,1))</f>
        <v>1.1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</v>
      </c>
      <c r="N56" s="91">
        <f t="shared" si="19"/>
        <v>1.1</v>
      </c>
      <c r="O56" s="91">
        <f t="shared" si="19"/>
        <v>1.1</v>
      </c>
      <c r="Y56" s="81"/>
    </row>
    <row r="57" spans="1:15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aca="true" t="shared" si="20" ref="E57:O58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46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89" customFormat="1" ht="12" customHeight="1">
      <c r="A58" s="204">
        <v>2021</v>
      </c>
      <c r="B58" s="204"/>
      <c r="C58" s="92">
        <f t="shared" si="17"/>
        <v>0</v>
      </c>
      <c r="D58" s="246">
        <f t="shared" si="17"/>
        <v>-0.1</v>
      </c>
      <c r="E58" s="246">
        <f t="shared" si="20"/>
        <v>-0.1</v>
      </c>
      <c r="F58" s="246">
        <f t="shared" si="20"/>
        <v>-0.3</v>
      </c>
      <c r="G58" s="246">
        <f t="shared" si="20"/>
        <v>-0.2</v>
      </c>
      <c r="H58" s="246">
        <f t="shared" si="20"/>
        <v>-0.3</v>
      </c>
      <c r="I58" s="246">
        <f t="shared" si="20"/>
        <v>0.6</v>
      </c>
      <c r="J58" s="246">
        <f t="shared" si="20"/>
        <v>0.7</v>
      </c>
      <c r="K58" s="246">
        <f t="shared" si="20"/>
        <v>1</v>
      </c>
      <c r="L58" s="246">
        <f t="shared" si="20"/>
        <v>1.5</v>
      </c>
      <c r="M58" s="246">
        <f t="shared" si="20"/>
        <v>1.6</v>
      </c>
      <c r="N58" s="246">
        <f t="shared" si="20"/>
        <v>1.6</v>
      </c>
      <c r="O58" s="246">
        <f t="shared" si="20"/>
        <v>0.5</v>
      </c>
      <c r="P58" s="202"/>
      <c r="Q58" s="202"/>
      <c r="R58" s="202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59">
        <v>2016</v>
      </c>
      <c r="B62" s="93"/>
      <c r="C62" s="92">
        <f>C45/100*100-100</f>
        <v>0.4999999999999858</v>
      </c>
      <c r="D62" s="91">
        <f>IF(D45=0,"",ROUND(SUM(D45/C45)*100-100,1))</f>
        <v>0.2</v>
      </c>
      <c r="E62" s="91">
        <f aca="true" t="shared" si="21" ref="E62:N62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15" ht="12.75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.75">
      <c r="A64" s="59">
        <v>2018</v>
      </c>
      <c r="C64" s="92">
        <f>IF(C47=0,"",ROUND(SUM(C47/N46)*100-100,1))</f>
        <v>0.3</v>
      </c>
      <c r="D64" s="91">
        <f aca="true" t="shared" si="23" ref="D64:N66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15" ht="12.75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15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46">
        <f t="shared" si="23"/>
        <v>-0.9</v>
      </c>
      <c r="M66" s="246">
        <f t="shared" si="23"/>
        <v>0</v>
      </c>
      <c r="N66" s="91">
        <f t="shared" si="23"/>
        <v>0.1</v>
      </c>
      <c r="O66" s="91" t="s">
        <v>13</v>
      </c>
    </row>
    <row r="67" spans="1:37" s="189" customFormat="1" ht="12.6" customHeight="1">
      <c r="A67" s="206">
        <v>2021</v>
      </c>
      <c r="B67" s="205"/>
      <c r="C67" s="92">
        <f>IF(C50=0,"",ROUND(SUM(C50/N49)*100-100,1))</f>
        <v>1</v>
      </c>
      <c r="D67" s="246">
        <f aca="true" t="shared" si="24" ref="D67">IF(D50=0,"",ROUND(SUM(D50/C50)*100-100,1))</f>
        <v>0.2</v>
      </c>
      <c r="E67" s="246">
        <f aca="true" t="shared" si="25" ref="E67">IF(E50=0,"",ROUND(SUM(E50/D50)*100-100,1))</f>
        <v>0.2</v>
      </c>
      <c r="F67" s="246">
        <f aca="true" t="shared" si="26" ref="F67">IF(F50=0,"",ROUND(SUM(F50/E50)*100-100,1))</f>
        <v>0.1</v>
      </c>
      <c r="G67" s="246">
        <f aca="true" t="shared" si="27" ref="G67">IF(G50=0,"",ROUND(SUM(G50/F50)*100-100,1))</f>
        <v>0</v>
      </c>
      <c r="H67" s="246">
        <f aca="true" t="shared" si="28" ref="H67">IF(H50=0,"",ROUND(SUM(H50/G50)*100-100,1))</f>
        <v>-0.1</v>
      </c>
      <c r="I67" s="246">
        <f aca="true" t="shared" si="29" ref="I67">IF(I50=0,"",ROUND(SUM(I50/H50)*100-100,1))</f>
        <v>0.1</v>
      </c>
      <c r="J67" s="246">
        <f aca="true" t="shared" si="30" ref="J67">IF(J50=0,"",ROUND(SUM(J50/I50)*100-100,1))</f>
        <v>0.1</v>
      </c>
      <c r="K67" s="246">
        <f aca="true" t="shared" si="31" ref="K67:L67">IF(K50=0,"",ROUND(SUM(K50/J50)*100-100,1))</f>
        <v>0.2</v>
      </c>
      <c r="L67" s="246">
        <f t="shared" si="31"/>
        <v>-0.3</v>
      </c>
      <c r="M67" s="246">
        <f>IF(M50=0,"",ROUND(SUM(M50/L50)*100-100,1))</f>
        <v>0.1</v>
      </c>
      <c r="N67" s="246">
        <f aca="true" t="shared" si="32" ref="N67">IF(N50=0,"",ROUND(SUM(N50/M50)*100-100,1))</f>
        <v>0.1</v>
      </c>
      <c r="O67" s="246" t="s">
        <v>13</v>
      </c>
      <c r="P67" s="203"/>
      <c r="Q67" s="203"/>
      <c r="R67" s="203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6:N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37" customWidth="1"/>
    <col min="2" max="2" width="0.85546875" style="237" customWidth="1"/>
    <col min="3" max="9" width="6.57421875" style="237" bestFit="1" customWidth="1"/>
    <col min="10" max="15" width="6.8515625" style="237" customWidth="1"/>
    <col min="16" max="16" width="0.2890625" style="237" customWidth="1"/>
    <col min="17" max="16384" width="11.421875" style="237" customWidth="1"/>
  </cols>
  <sheetData>
    <row r="1" spans="1:15" s="248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248" customFormat="1" ht="12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44" t="s">
        <v>3</v>
      </c>
      <c r="F12" s="58" t="s">
        <v>4</v>
      </c>
      <c r="G12" s="244" t="s">
        <v>5</v>
      </c>
      <c r="H12" s="58" t="s">
        <v>6</v>
      </c>
      <c r="I12" s="244" t="s">
        <v>7</v>
      </c>
      <c r="J12" s="58" t="s">
        <v>8</v>
      </c>
      <c r="K12" s="244" t="s">
        <v>9</v>
      </c>
      <c r="L12" s="58" t="s">
        <v>10</v>
      </c>
      <c r="M12" s="24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44">
        <v>2016</v>
      </c>
      <c r="B18" s="244"/>
      <c r="C18" s="103">
        <v>97.4</v>
      </c>
      <c r="D18" s="194">
        <v>97</v>
      </c>
      <c r="E18" s="194">
        <v>97.4</v>
      </c>
      <c r="F18" s="194">
        <v>98.2</v>
      </c>
      <c r="G18" s="194">
        <v>99.1</v>
      </c>
      <c r="H18" s="194">
        <v>100.1</v>
      </c>
      <c r="I18" s="194">
        <v>99.9</v>
      </c>
      <c r="J18" s="194">
        <v>99.2</v>
      </c>
      <c r="K18" s="194">
        <v>99.6</v>
      </c>
      <c r="L18" s="194">
        <v>100.3</v>
      </c>
      <c r="M18" s="194">
        <v>99.7</v>
      </c>
      <c r="N18" s="194">
        <v>100.8</v>
      </c>
      <c r="O18" s="194">
        <v>99.1</v>
      </c>
    </row>
    <row r="19" spans="1:15" ht="12.6" customHeight="1">
      <c r="A19" s="244">
        <v>2017</v>
      </c>
      <c r="B19" s="244"/>
      <c r="C19" s="103">
        <v>101.3</v>
      </c>
      <c r="D19" s="194">
        <v>101.6</v>
      </c>
      <c r="E19" s="194">
        <v>101.3</v>
      </c>
      <c r="F19" s="194">
        <v>102</v>
      </c>
      <c r="G19" s="194">
        <v>101.4</v>
      </c>
      <c r="H19" s="194">
        <v>101.4</v>
      </c>
      <c r="I19" s="194">
        <v>101.7</v>
      </c>
      <c r="J19" s="194">
        <v>101.9</v>
      </c>
      <c r="K19" s="194">
        <v>102.2</v>
      </c>
      <c r="L19" s="194">
        <v>102</v>
      </c>
      <c r="M19" s="194">
        <v>102.6</v>
      </c>
      <c r="N19" s="194">
        <v>102.9</v>
      </c>
      <c r="O19" s="194">
        <v>101.9</v>
      </c>
    </row>
    <row r="20" spans="1:15" ht="12.6" customHeight="1">
      <c r="A20" s="244">
        <v>2018</v>
      </c>
      <c r="B20" s="244"/>
      <c r="C20" s="103">
        <v>102.7</v>
      </c>
      <c r="D20" s="194">
        <v>102.9</v>
      </c>
      <c r="E20" s="194">
        <v>102.5</v>
      </c>
      <c r="F20" s="194">
        <v>103.5</v>
      </c>
      <c r="G20" s="194">
        <v>104.8</v>
      </c>
      <c r="H20" s="194">
        <v>105.4</v>
      </c>
      <c r="I20" s="194">
        <v>105.8</v>
      </c>
      <c r="J20" s="194">
        <v>106</v>
      </c>
      <c r="K20" s="194">
        <v>106.7</v>
      </c>
      <c r="L20" s="194">
        <v>107.1</v>
      </c>
      <c r="M20" s="194">
        <v>108</v>
      </c>
      <c r="N20" s="194">
        <v>106.4</v>
      </c>
      <c r="O20" s="194">
        <v>105.2</v>
      </c>
    </row>
    <row r="21" spans="1:15" ht="12.6" customHeight="1">
      <c r="A21" s="244">
        <v>2019</v>
      </c>
      <c r="B21" s="244"/>
      <c r="C21" s="103">
        <v>104.4</v>
      </c>
      <c r="D21" s="194">
        <v>104.5</v>
      </c>
      <c r="E21" s="194">
        <v>105.1</v>
      </c>
      <c r="F21" s="194">
        <v>106.9</v>
      </c>
      <c r="G21" s="194">
        <v>108</v>
      </c>
      <c r="H21" s="194">
        <v>107.6</v>
      </c>
      <c r="I21" s="194">
        <v>107.6</v>
      </c>
      <c r="J21" s="194">
        <v>107</v>
      </c>
      <c r="K21" s="194">
        <v>106.5</v>
      </c>
      <c r="L21" s="194">
        <v>106.5</v>
      </c>
      <c r="M21" s="194">
        <v>106.6</v>
      </c>
      <c r="N21" s="194">
        <v>106.9</v>
      </c>
      <c r="O21" s="194">
        <v>106.5</v>
      </c>
    </row>
    <row r="22" spans="1:15" ht="12.6" customHeight="1">
      <c r="A22" s="244">
        <v>2020</v>
      </c>
      <c r="B22" s="244"/>
      <c r="C22" s="103">
        <v>107.2</v>
      </c>
      <c r="D22" s="194">
        <v>106.7</v>
      </c>
      <c r="E22" s="194">
        <v>105.4</v>
      </c>
      <c r="F22" s="194">
        <v>103.8</v>
      </c>
      <c r="G22" s="194">
        <v>103.1</v>
      </c>
      <c r="H22" s="194">
        <v>104.3</v>
      </c>
      <c r="I22" s="194">
        <v>104.2</v>
      </c>
      <c r="J22" s="194">
        <v>104.1</v>
      </c>
      <c r="K22" s="194">
        <v>103.6</v>
      </c>
      <c r="L22" s="194">
        <v>103.7</v>
      </c>
      <c r="M22" s="194">
        <v>103.1</v>
      </c>
      <c r="N22" s="194">
        <v>104</v>
      </c>
      <c r="O22" s="194">
        <v>104.4</v>
      </c>
    </row>
    <row r="23" spans="1:16" ht="12.6" customHeight="1">
      <c r="A23" s="244">
        <v>2021</v>
      </c>
      <c r="B23" s="244"/>
      <c r="C23" s="103">
        <v>107.7</v>
      </c>
      <c r="D23" s="194">
        <v>108.8</v>
      </c>
      <c r="E23" s="194">
        <v>110.6</v>
      </c>
      <c r="F23" s="194">
        <v>111.2</v>
      </c>
      <c r="G23" s="194">
        <v>111.8</v>
      </c>
      <c r="H23" s="194">
        <v>112.6</v>
      </c>
      <c r="I23" s="194">
        <v>114.4</v>
      </c>
      <c r="J23" s="194">
        <v>115</v>
      </c>
      <c r="K23" s="194">
        <v>114.8</v>
      </c>
      <c r="L23" s="194">
        <v>117.1</v>
      </c>
      <c r="M23" s="194">
        <v>118.5</v>
      </c>
      <c r="N23" s="194">
        <v>117.7</v>
      </c>
      <c r="O23" s="194">
        <v>113.4</v>
      </c>
      <c r="P23" s="247"/>
    </row>
    <row r="24" spans="1:15" ht="5.1" customHeight="1">
      <c r="A24" s="244"/>
      <c r="B24" s="2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44">
        <v>2017</v>
      </c>
      <c r="B27" s="244"/>
      <c r="C27" s="171">
        <v>-0.4</v>
      </c>
      <c r="D27" s="170">
        <v>-1.9</v>
      </c>
      <c r="E27" s="170">
        <v>-2.9</v>
      </c>
      <c r="F27" s="170">
        <v>-2.8</v>
      </c>
      <c r="G27" s="170">
        <v>-2.6</v>
      </c>
      <c r="H27" s="170">
        <v>-1.4</v>
      </c>
      <c r="I27" s="170">
        <v>-2</v>
      </c>
      <c r="J27" s="170">
        <v>-1.5</v>
      </c>
      <c r="K27" s="170">
        <v>0</v>
      </c>
      <c r="L27" s="170">
        <v>1.2</v>
      </c>
      <c r="M27" s="170">
        <v>0.4</v>
      </c>
      <c r="N27" s="170">
        <v>2.5</v>
      </c>
      <c r="O27" s="170">
        <v>-0.9</v>
      </c>
    </row>
    <row r="28" spans="1:15" ht="12" customHeight="1">
      <c r="A28" s="244">
        <v>2018</v>
      </c>
      <c r="B28" s="244"/>
      <c r="C28" s="171">
        <f aca="true" t="shared" si="0" ref="C28:D31">IF(C20=0,"",ROUND(SUM(C20/C19)*100-100,1))</f>
        <v>1.4</v>
      </c>
      <c r="D28" s="170">
        <f t="shared" si="0"/>
        <v>1.3</v>
      </c>
      <c r="E28" s="170">
        <f aca="true" t="shared" si="1" ref="E28:O28">IF(E20=0,"",ROUND(SUM(E20/E19)*100-100,1))</f>
        <v>1.2</v>
      </c>
      <c r="F28" s="170">
        <f t="shared" si="1"/>
        <v>1.5</v>
      </c>
      <c r="G28" s="170">
        <f t="shared" si="1"/>
        <v>3.4</v>
      </c>
      <c r="H28" s="170">
        <f t="shared" si="1"/>
        <v>3.9</v>
      </c>
      <c r="I28" s="170">
        <f t="shared" si="1"/>
        <v>4</v>
      </c>
      <c r="J28" s="170">
        <f t="shared" si="1"/>
        <v>4</v>
      </c>
      <c r="K28" s="170">
        <f t="shared" si="1"/>
        <v>4.4</v>
      </c>
      <c r="L28" s="170">
        <f t="shared" si="1"/>
        <v>5</v>
      </c>
      <c r="M28" s="170">
        <f t="shared" si="1"/>
        <v>5.3</v>
      </c>
      <c r="N28" s="170">
        <f t="shared" si="1"/>
        <v>3.4</v>
      </c>
      <c r="O28" s="170">
        <f t="shared" si="1"/>
        <v>3.2</v>
      </c>
    </row>
    <row r="29" spans="1:15" ht="12" customHeight="1">
      <c r="A29" s="244">
        <v>2019</v>
      </c>
      <c r="B29" s="244"/>
      <c r="C29" s="171">
        <f t="shared" si="0"/>
        <v>1.7</v>
      </c>
      <c r="D29" s="170">
        <f t="shared" si="0"/>
        <v>1.6</v>
      </c>
      <c r="E29" s="170">
        <f aca="true" t="shared" si="2" ref="E29:O29">IF(E21=0,"",ROUND(SUM(E21/E20)*100-100,1))</f>
        <v>2.5</v>
      </c>
      <c r="F29" s="170">
        <f t="shared" si="2"/>
        <v>3.3</v>
      </c>
      <c r="G29" s="170">
        <f t="shared" si="2"/>
        <v>3.1</v>
      </c>
      <c r="H29" s="170">
        <f t="shared" si="2"/>
        <v>2.1</v>
      </c>
      <c r="I29" s="170">
        <f t="shared" si="2"/>
        <v>1.7</v>
      </c>
      <c r="J29" s="170">
        <f t="shared" si="2"/>
        <v>0.9</v>
      </c>
      <c r="K29" s="170">
        <f t="shared" si="2"/>
        <v>-0.2</v>
      </c>
      <c r="L29" s="170">
        <f t="shared" si="2"/>
        <v>-0.6</v>
      </c>
      <c r="M29" s="170">
        <f t="shared" si="2"/>
        <v>-1.3</v>
      </c>
      <c r="N29" s="170">
        <f t="shared" si="2"/>
        <v>0.5</v>
      </c>
      <c r="O29" s="170">
        <f t="shared" si="2"/>
        <v>1.2</v>
      </c>
    </row>
    <row r="30" spans="1:16" ht="12" customHeight="1">
      <c r="A30" s="244">
        <v>2020</v>
      </c>
      <c r="B30" s="244"/>
      <c r="C30" s="171">
        <f t="shared" si="0"/>
        <v>2.7</v>
      </c>
      <c r="D30" s="170">
        <f t="shared" si="0"/>
        <v>2.1</v>
      </c>
      <c r="E30" s="170">
        <f aca="true" t="shared" si="3" ref="E30:O31">IF(E22=0,"",ROUND(SUM(E22/E21)*100-100,1))</f>
        <v>0.3</v>
      </c>
      <c r="F30" s="170">
        <f t="shared" si="3"/>
        <v>-2.9</v>
      </c>
      <c r="G30" s="170">
        <f t="shared" si="3"/>
        <v>-4.5</v>
      </c>
      <c r="H30" s="170">
        <f t="shared" si="3"/>
        <v>-3.1</v>
      </c>
      <c r="I30" s="170">
        <f t="shared" si="3"/>
        <v>-3.2</v>
      </c>
      <c r="J30" s="170">
        <f t="shared" si="3"/>
        <v>-2.7</v>
      </c>
      <c r="K30" s="170">
        <f t="shared" si="3"/>
        <v>-2.7</v>
      </c>
      <c r="L30" s="170">
        <f t="shared" si="3"/>
        <v>-2.6</v>
      </c>
      <c r="M30" s="170">
        <f t="shared" si="3"/>
        <v>-3.3</v>
      </c>
      <c r="N30" s="170">
        <f t="shared" si="3"/>
        <v>-2.7</v>
      </c>
      <c r="O30" s="170">
        <f t="shared" si="3"/>
        <v>-2</v>
      </c>
      <c r="P30" s="237" t="e">
        <f>ROUND(SUM(P22/P21)*100-100,1)</f>
        <v>#DIV/0!</v>
      </c>
    </row>
    <row r="31" spans="1:16" ht="12" customHeight="1">
      <c r="A31" s="244">
        <v>2021</v>
      </c>
      <c r="B31" s="244"/>
      <c r="C31" s="171">
        <f t="shared" si="0"/>
        <v>0.5</v>
      </c>
      <c r="D31" s="170">
        <f t="shared" si="0"/>
        <v>2</v>
      </c>
      <c r="E31" s="170">
        <f t="shared" si="3"/>
        <v>4.9</v>
      </c>
      <c r="F31" s="170">
        <f t="shared" si="3"/>
        <v>7.1</v>
      </c>
      <c r="G31" s="170">
        <f t="shared" si="3"/>
        <v>8.4</v>
      </c>
      <c r="H31" s="170">
        <f t="shared" si="3"/>
        <v>8</v>
      </c>
      <c r="I31" s="170">
        <f t="shared" si="3"/>
        <v>9.8</v>
      </c>
      <c r="J31" s="170">
        <f t="shared" si="3"/>
        <v>10.5</v>
      </c>
      <c r="K31" s="170">
        <f t="shared" si="3"/>
        <v>10.8</v>
      </c>
      <c r="L31" s="170">
        <f t="shared" si="3"/>
        <v>12.9</v>
      </c>
      <c r="M31" s="170">
        <f t="shared" si="3"/>
        <v>14.9</v>
      </c>
      <c r="N31" s="170">
        <f t="shared" si="3"/>
        <v>13.2</v>
      </c>
      <c r="O31" s="170">
        <f t="shared" si="3"/>
        <v>8.6</v>
      </c>
      <c r="P31" s="237" t="e">
        <f>ROUND(SUM(P23/P22)*100-100,1)</f>
        <v>#DIV/0!</v>
      </c>
    </row>
    <row r="32" spans="1:15" ht="5.1" customHeight="1">
      <c r="A32" s="244"/>
      <c r="B32" s="24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44">
        <v>2016</v>
      </c>
      <c r="C35" s="171">
        <f>C18/100*100-100</f>
        <v>-2.5999999999999943</v>
      </c>
      <c r="D35" s="170">
        <f aca="true" t="shared" si="4" ref="D35:D40">IF(D18=0,"",ROUND(SUM(D18/C18)*100-100,1))</f>
        <v>-0.4</v>
      </c>
      <c r="E35" s="170">
        <f aca="true" t="shared" si="5" ref="E35:N35">IF(E18=0,"",ROUND(SUM(E18/D18)*100-100,1))</f>
        <v>0.4</v>
      </c>
      <c r="F35" s="170">
        <f t="shared" si="5"/>
        <v>0.8</v>
      </c>
      <c r="G35" s="170">
        <f t="shared" si="5"/>
        <v>0.9</v>
      </c>
      <c r="H35" s="170">
        <f t="shared" si="5"/>
        <v>1</v>
      </c>
      <c r="I35" s="170">
        <f t="shared" si="5"/>
        <v>-0.2</v>
      </c>
      <c r="J35" s="170">
        <f t="shared" si="5"/>
        <v>-0.7</v>
      </c>
      <c r="K35" s="170">
        <f t="shared" si="5"/>
        <v>0.4</v>
      </c>
      <c r="L35" s="170">
        <f t="shared" si="5"/>
        <v>0.7</v>
      </c>
      <c r="M35" s="170">
        <f t="shared" si="5"/>
        <v>-0.6</v>
      </c>
      <c r="N35" s="170">
        <f t="shared" si="5"/>
        <v>1.1</v>
      </c>
      <c r="O35" s="246" t="s">
        <v>13</v>
      </c>
    </row>
    <row r="36" spans="1:15" ht="12" customHeight="1">
      <c r="A36" s="244">
        <v>2017</v>
      </c>
      <c r="B36" s="244"/>
      <c r="C36" s="171">
        <f>IF(C19=0,"",ROUND(SUM(C19/N18)*100-100,1))</f>
        <v>0.5</v>
      </c>
      <c r="D36" s="170">
        <f t="shared" si="4"/>
        <v>0.3</v>
      </c>
      <c r="E36" s="170">
        <f aca="true" t="shared" si="6" ref="E36:N36">IF(E19=0,"",ROUND(SUM(E19/D19)*100-100,1))</f>
        <v>-0.3</v>
      </c>
      <c r="F36" s="170">
        <f t="shared" si="6"/>
        <v>0.7</v>
      </c>
      <c r="G36" s="170">
        <f t="shared" si="6"/>
        <v>-0.6</v>
      </c>
      <c r="H36" s="170">
        <f t="shared" si="6"/>
        <v>0</v>
      </c>
      <c r="I36" s="170">
        <f t="shared" si="6"/>
        <v>0.3</v>
      </c>
      <c r="J36" s="170">
        <f t="shared" si="6"/>
        <v>0.2</v>
      </c>
      <c r="K36" s="170">
        <f t="shared" si="6"/>
        <v>0.3</v>
      </c>
      <c r="L36" s="170">
        <f t="shared" si="6"/>
        <v>-0.2</v>
      </c>
      <c r="M36" s="170">
        <f t="shared" si="6"/>
        <v>0.6</v>
      </c>
      <c r="N36" s="170">
        <f t="shared" si="6"/>
        <v>0.3</v>
      </c>
      <c r="O36" s="246" t="s">
        <v>13</v>
      </c>
    </row>
    <row r="37" spans="1:15" ht="12" customHeight="1">
      <c r="A37" s="244">
        <v>2018</v>
      </c>
      <c r="B37" s="244"/>
      <c r="C37" s="171">
        <f>IF(C20=0,"",ROUND(SUM(C20/N19)*100-100,1))</f>
        <v>-0.2</v>
      </c>
      <c r="D37" s="170">
        <f t="shared" si="4"/>
        <v>0.2</v>
      </c>
      <c r="E37" s="170">
        <f aca="true" t="shared" si="7" ref="E37:N37">IF(E20=0,"",ROUND(SUM(E20/D20)*100-100,1))</f>
        <v>-0.4</v>
      </c>
      <c r="F37" s="170">
        <f t="shared" si="7"/>
        <v>1</v>
      </c>
      <c r="G37" s="170">
        <f t="shared" si="7"/>
        <v>1.3</v>
      </c>
      <c r="H37" s="170">
        <f t="shared" si="7"/>
        <v>0.6</v>
      </c>
      <c r="I37" s="170">
        <f t="shared" si="7"/>
        <v>0.4</v>
      </c>
      <c r="J37" s="170">
        <f t="shared" si="7"/>
        <v>0.2</v>
      </c>
      <c r="K37" s="170">
        <f t="shared" si="7"/>
        <v>0.7</v>
      </c>
      <c r="L37" s="170">
        <f t="shared" si="7"/>
        <v>0.4</v>
      </c>
      <c r="M37" s="170">
        <f t="shared" si="7"/>
        <v>0.8</v>
      </c>
      <c r="N37" s="170">
        <f t="shared" si="7"/>
        <v>-1.5</v>
      </c>
      <c r="O37" s="246" t="s">
        <v>13</v>
      </c>
    </row>
    <row r="38" spans="1:15" ht="12" customHeight="1">
      <c r="A38" s="244">
        <v>2019</v>
      </c>
      <c r="B38" s="244"/>
      <c r="C38" s="171">
        <f>IF(C21=0,"",ROUND(SUM(C21/N20)*100-100,1))</f>
        <v>-1.9</v>
      </c>
      <c r="D38" s="170">
        <f t="shared" si="4"/>
        <v>0.1</v>
      </c>
      <c r="E38" s="170">
        <f aca="true" t="shared" si="8" ref="E38:N38">IF(E21=0,"",ROUND(SUM(E21/D21)*100-100,1))</f>
        <v>0.6</v>
      </c>
      <c r="F38" s="170">
        <f t="shared" si="8"/>
        <v>1.7</v>
      </c>
      <c r="G38" s="170">
        <f t="shared" si="8"/>
        <v>1</v>
      </c>
      <c r="H38" s="170">
        <f t="shared" si="8"/>
        <v>-0.4</v>
      </c>
      <c r="I38" s="170">
        <f t="shared" si="8"/>
        <v>0</v>
      </c>
      <c r="J38" s="170">
        <f t="shared" si="8"/>
        <v>-0.6</v>
      </c>
      <c r="K38" s="170">
        <f t="shared" si="8"/>
        <v>-0.5</v>
      </c>
      <c r="L38" s="170">
        <f t="shared" si="8"/>
        <v>0</v>
      </c>
      <c r="M38" s="170">
        <f t="shared" si="8"/>
        <v>0.1</v>
      </c>
      <c r="N38" s="170">
        <f t="shared" si="8"/>
        <v>0.3</v>
      </c>
      <c r="O38" s="246" t="s">
        <v>13</v>
      </c>
    </row>
    <row r="39" spans="1:15" ht="12" customHeight="1">
      <c r="A39" s="244">
        <v>2020</v>
      </c>
      <c r="B39" s="244"/>
      <c r="C39" s="171">
        <f>IF(C22=0,"",ROUND(SUM(C22/N21)*100-100,1))</f>
        <v>0.3</v>
      </c>
      <c r="D39" s="170">
        <f t="shared" si="4"/>
        <v>-0.5</v>
      </c>
      <c r="E39" s="170">
        <f>IF(E22=0,"",ROUND(SUM(E22/D22)*100-100,1))</f>
        <v>-1.2</v>
      </c>
      <c r="F39" s="170">
        <f aca="true" t="shared" si="9" ref="F39:N39">IF(F22=0,"",ROUND(SUM(F22/E22)*100-100,1))</f>
        <v>-1.5</v>
      </c>
      <c r="G39" s="170">
        <f t="shared" si="9"/>
        <v>-0.7</v>
      </c>
      <c r="H39" s="170">
        <f t="shared" si="9"/>
        <v>1.2</v>
      </c>
      <c r="I39" s="170">
        <f t="shared" si="9"/>
        <v>-0.1</v>
      </c>
      <c r="J39" s="170">
        <f t="shared" si="9"/>
        <v>-0.1</v>
      </c>
      <c r="K39" s="170">
        <f t="shared" si="9"/>
        <v>-0.5</v>
      </c>
      <c r="L39" s="170">
        <f t="shared" si="9"/>
        <v>0.1</v>
      </c>
      <c r="M39" s="170">
        <f t="shared" si="9"/>
        <v>-0.6</v>
      </c>
      <c r="N39" s="170">
        <f t="shared" si="9"/>
        <v>0.9</v>
      </c>
      <c r="O39" s="246" t="s">
        <v>13</v>
      </c>
    </row>
    <row r="40" spans="1:16" ht="12" customHeight="1">
      <c r="A40" s="244">
        <v>2021</v>
      </c>
      <c r="B40" s="244"/>
      <c r="C40" s="171">
        <f>IF(C23=0,"",ROUND(SUM(C23/N22)*100-100,1))</f>
        <v>3.6</v>
      </c>
      <c r="D40" s="170">
        <f t="shared" si="4"/>
        <v>1</v>
      </c>
      <c r="E40" s="170">
        <f>IF(E23=0,"",ROUND(SUM(E23/D23)*100-100,1))</f>
        <v>1.7</v>
      </c>
      <c r="F40" s="170">
        <f aca="true" t="shared" si="10" ref="F40">IF(F23=0,"",ROUND(SUM(F23/E23)*100-100,1))</f>
        <v>0.5</v>
      </c>
      <c r="G40" s="170">
        <f aca="true" t="shared" si="11" ref="G40">IF(G23=0,"",ROUND(SUM(G23/F23)*100-100,1))</f>
        <v>0.5</v>
      </c>
      <c r="H40" s="170">
        <f aca="true" t="shared" si="12" ref="H40">IF(H23=0,"",ROUND(SUM(H23/G23)*100-100,1))</f>
        <v>0.7</v>
      </c>
      <c r="I40" s="170">
        <f aca="true" t="shared" si="13" ref="I40">IF(I23=0,"",ROUND(SUM(I23/H23)*100-100,1))</f>
        <v>1.6</v>
      </c>
      <c r="J40" s="170">
        <f aca="true" t="shared" si="14" ref="J40">IF(J23=0,"",ROUND(SUM(J23/I23)*100-100,1))</f>
        <v>0.5</v>
      </c>
      <c r="K40" s="170">
        <f aca="true" t="shared" si="15" ref="K40">IF(K23=0,"",ROUND(SUM(K23/J23)*100-100,1))</f>
        <v>-0.2</v>
      </c>
      <c r="L40" s="170">
        <f aca="true" t="shared" si="16" ref="L40">IF(L23=0,"",ROUND(SUM(L23/K23)*100-100,1))</f>
        <v>2</v>
      </c>
      <c r="M40" s="170">
        <f aca="true" t="shared" si="17" ref="M40">IF(M23=0,"",ROUND(SUM(M23/L23)*100-100,1))</f>
        <v>1.2</v>
      </c>
      <c r="N40" s="170">
        <f aca="true" t="shared" si="18" ref="N40">IF(N23=0,"",ROUND(SUM(N23/M23)*100-100,1))</f>
        <v>-0.7</v>
      </c>
      <c r="O40" s="246" t="s">
        <v>13</v>
      </c>
      <c r="P40" s="247"/>
    </row>
    <row r="41" spans="1:15" ht="6.95" customHeight="1">
      <c r="A41" s="24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44">
        <v>2016</v>
      </c>
      <c r="B45" s="244"/>
      <c r="C45" s="103">
        <v>99.4</v>
      </c>
      <c r="D45" s="194">
        <v>99.4</v>
      </c>
      <c r="E45" s="194">
        <v>99.3</v>
      </c>
      <c r="F45" s="194">
        <v>99</v>
      </c>
      <c r="G45" s="194">
        <v>98.7</v>
      </c>
      <c r="H45" s="194">
        <v>98.6</v>
      </c>
      <c r="I45" s="194">
        <v>98.6</v>
      </c>
      <c r="J45" s="194">
        <v>98.6</v>
      </c>
      <c r="K45" s="194">
        <v>98.4</v>
      </c>
      <c r="L45" s="194">
        <v>98.5</v>
      </c>
      <c r="M45" s="194">
        <v>98.4</v>
      </c>
      <c r="N45" s="194">
        <v>98.3</v>
      </c>
      <c r="O45" s="194">
        <v>98.8</v>
      </c>
    </row>
    <row r="46" spans="1:15" ht="12.6" customHeight="1">
      <c r="A46" s="244">
        <v>2017</v>
      </c>
      <c r="B46" s="244"/>
      <c r="C46" s="103">
        <v>98.4</v>
      </c>
      <c r="D46" s="194">
        <v>98.2</v>
      </c>
      <c r="E46" s="194">
        <v>98</v>
      </c>
      <c r="F46" s="194">
        <v>97.9</v>
      </c>
      <c r="G46" s="194">
        <v>97.7</v>
      </c>
      <c r="H46" s="194">
        <v>97.7</v>
      </c>
      <c r="I46" s="194">
        <v>97.4</v>
      </c>
      <c r="J46" s="194">
        <v>97.2</v>
      </c>
      <c r="K46" s="194">
        <v>97.2</v>
      </c>
      <c r="L46" s="194">
        <v>97.2</v>
      </c>
      <c r="M46" s="194">
        <v>97</v>
      </c>
      <c r="N46" s="194">
        <v>97</v>
      </c>
      <c r="O46" s="194">
        <v>97.6</v>
      </c>
    </row>
    <row r="47" spans="1:15" ht="12.6" customHeight="1">
      <c r="A47" s="244">
        <v>2018</v>
      </c>
      <c r="B47" s="244"/>
      <c r="C47" s="103">
        <v>97.1</v>
      </c>
      <c r="D47" s="194">
        <v>97</v>
      </c>
      <c r="E47" s="194">
        <v>96.7</v>
      </c>
      <c r="F47" s="194">
        <v>96.7</v>
      </c>
      <c r="G47" s="194">
        <v>96.7</v>
      </c>
      <c r="H47" s="194">
        <v>96.6</v>
      </c>
      <c r="I47" s="194">
        <v>96.5</v>
      </c>
      <c r="J47" s="194">
        <v>96.3</v>
      </c>
      <c r="K47" s="194">
        <v>96.3</v>
      </c>
      <c r="L47" s="194">
        <v>96.2</v>
      </c>
      <c r="M47" s="194">
        <v>96.2</v>
      </c>
      <c r="N47" s="194">
        <v>96.3</v>
      </c>
      <c r="O47" s="194">
        <v>96.6</v>
      </c>
    </row>
    <row r="48" spans="1:15" ht="12.6" customHeight="1">
      <c r="A48" s="244">
        <v>2019</v>
      </c>
      <c r="B48" s="244"/>
      <c r="C48" s="103">
        <v>96.2</v>
      </c>
      <c r="D48" s="194">
        <v>96.3</v>
      </c>
      <c r="E48" s="194">
        <v>96.2</v>
      </c>
      <c r="F48" s="194">
        <v>96.1</v>
      </c>
      <c r="G48" s="194">
        <v>95.7</v>
      </c>
      <c r="H48" s="194">
        <v>95.5</v>
      </c>
      <c r="I48" s="194">
        <v>95.7</v>
      </c>
      <c r="J48" s="194">
        <v>95.7</v>
      </c>
      <c r="K48" s="194">
        <v>95.8</v>
      </c>
      <c r="L48" s="194">
        <v>95.8</v>
      </c>
      <c r="M48" s="194">
        <v>95.8</v>
      </c>
      <c r="N48" s="194">
        <v>95.8</v>
      </c>
      <c r="O48" s="194">
        <v>95.9</v>
      </c>
    </row>
    <row r="49" spans="1:15" ht="12.6" customHeight="1">
      <c r="A49" s="244">
        <v>2020</v>
      </c>
      <c r="B49" s="244"/>
      <c r="C49" s="103">
        <v>95.9</v>
      </c>
      <c r="D49" s="194">
        <v>95.9</v>
      </c>
      <c r="E49" s="194">
        <v>95.7</v>
      </c>
      <c r="F49" s="194">
        <v>95.7</v>
      </c>
      <c r="G49" s="194">
        <v>95.5</v>
      </c>
      <c r="H49" s="194">
        <v>95.4</v>
      </c>
      <c r="I49" s="194">
        <v>93.3</v>
      </c>
      <c r="J49" s="194">
        <v>93.1</v>
      </c>
      <c r="K49" s="194">
        <v>93</v>
      </c>
      <c r="L49" s="194">
        <v>92.9</v>
      </c>
      <c r="M49" s="194">
        <v>92.7</v>
      </c>
      <c r="N49" s="194">
        <v>92.5</v>
      </c>
      <c r="O49" s="194">
        <v>94.3</v>
      </c>
    </row>
    <row r="50" spans="1:16" ht="12.6" customHeight="1">
      <c r="A50" s="244">
        <v>2021</v>
      </c>
      <c r="B50" s="244"/>
      <c r="C50" s="103">
        <v>94.5</v>
      </c>
      <c r="D50" s="194">
        <v>94.4</v>
      </c>
      <c r="E50" s="194">
        <v>94.3</v>
      </c>
      <c r="F50" s="194">
        <v>94.2</v>
      </c>
      <c r="G50" s="194">
        <v>94.2</v>
      </c>
      <c r="H50" s="194">
        <v>94.2</v>
      </c>
      <c r="I50" s="194">
        <v>94.2</v>
      </c>
      <c r="J50" s="194">
        <v>94.3</v>
      </c>
      <c r="K50" s="194">
        <v>94.3</v>
      </c>
      <c r="L50" s="194">
        <v>94.2</v>
      </c>
      <c r="M50" s="194">
        <v>94.2</v>
      </c>
      <c r="N50" s="194">
        <v>94.1</v>
      </c>
      <c r="O50" s="194">
        <v>94.3</v>
      </c>
      <c r="P50" s="247"/>
    </row>
    <row r="51" spans="1:15" ht="5.1" customHeight="1">
      <c r="A51" s="244"/>
      <c r="B51" s="244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44">
        <v>2017</v>
      </c>
      <c r="B54" s="244"/>
      <c r="C54" s="171">
        <v>-1.5</v>
      </c>
      <c r="D54" s="170">
        <v>-1.2</v>
      </c>
      <c r="E54" s="170">
        <v>-1.2</v>
      </c>
      <c r="F54" s="170">
        <v>-1.4</v>
      </c>
      <c r="G54" s="170">
        <v>-1.5</v>
      </c>
      <c r="H54" s="170">
        <v>-1.4</v>
      </c>
      <c r="I54" s="170">
        <v>-1.3</v>
      </c>
      <c r="J54" s="170">
        <v>-1.2</v>
      </c>
      <c r="K54" s="170">
        <v>-1.2</v>
      </c>
      <c r="L54" s="170">
        <v>-0.9</v>
      </c>
      <c r="M54" s="170">
        <v>-1.1</v>
      </c>
      <c r="N54" s="170">
        <v>-1.1</v>
      </c>
      <c r="O54" s="170">
        <v>-1.2</v>
      </c>
    </row>
    <row r="55" spans="1:15" ht="12" customHeight="1">
      <c r="A55" s="244">
        <v>2018</v>
      </c>
      <c r="B55" s="244"/>
      <c r="C55" s="171">
        <f aca="true" t="shared" si="19" ref="C55:D58">IF(C47=0,"",ROUND(SUM(C47/C46)*100-100,1))</f>
        <v>-1.3</v>
      </c>
      <c r="D55" s="170">
        <f t="shared" si="19"/>
        <v>-1.2</v>
      </c>
      <c r="E55" s="170">
        <f aca="true" t="shared" si="20" ref="E55:O55">IF(E47=0,"",ROUND(SUM(E47/E46)*100-100,1))</f>
        <v>-1.3</v>
      </c>
      <c r="F55" s="170">
        <f t="shared" si="20"/>
        <v>-1.2</v>
      </c>
      <c r="G55" s="170">
        <f t="shared" si="20"/>
        <v>-1</v>
      </c>
      <c r="H55" s="170">
        <f t="shared" si="20"/>
        <v>-1.1</v>
      </c>
      <c r="I55" s="170">
        <f t="shared" si="20"/>
        <v>-0.9</v>
      </c>
      <c r="J55" s="170">
        <f t="shared" si="20"/>
        <v>-0.9</v>
      </c>
      <c r="K55" s="170">
        <f t="shared" si="20"/>
        <v>-0.9</v>
      </c>
      <c r="L55" s="170">
        <f t="shared" si="20"/>
        <v>-1</v>
      </c>
      <c r="M55" s="170">
        <f t="shared" si="20"/>
        <v>-0.8</v>
      </c>
      <c r="N55" s="170">
        <f t="shared" si="20"/>
        <v>-0.7</v>
      </c>
      <c r="O55" s="170">
        <f t="shared" si="20"/>
        <v>-1</v>
      </c>
    </row>
    <row r="56" spans="1:16" ht="12" customHeight="1">
      <c r="A56" s="244">
        <v>2019</v>
      </c>
      <c r="B56" s="244"/>
      <c r="C56" s="171">
        <f t="shared" si="19"/>
        <v>-0.9</v>
      </c>
      <c r="D56" s="170">
        <f t="shared" si="19"/>
        <v>-0.7</v>
      </c>
      <c r="E56" s="170">
        <f aca="true" t="shared" si="21" ref="E56:O56">IF(E48=0,"",ROUND(SUM(E48/E47)*100-100,1))</f>
        <v>-0.5</v>
      </c>
      <c r="F56" s="170">
        <f t="shared" si="21"/>
        <v>-0.6</v>
      </c>
      <c r="G56" s="170">
        <f t="shared" si="21"/>
        <v>-1</v>
      </c>
      <c r="H56" s="170">
        <f t="shared" si="21"/>
        <v>-1.1</v>
      </c>
      <c r="I56" s="170">
        <f t="shared" si="21"/>
        <v>-0.8</v>
      </c>
      <c r="J56" s="170">
        <f t="shared" si="21"/>
        <v>-0.6</v>
      </c>
      <c r="K56" s="170">
        <f t="shared" si="21"/>
        <v>-0.5</v>
      </c>
      <c r="L56" s="170">
        <f t="shared" si="21"/>
        <v>-0.4</v>
      </c>
      <c r="M56" s="170">
        <f t="shared" si="21"/>
        <v>-0.4</v>
      </c>
      <c r="N56" s="170">
        <f t="shared" si="21"/>
        <v>-0.5</v>
      </c>
      <c r="O56" s="170">
        <f t="shared" si="21"/>
        <v>-0.7</v>
      </c>
      <c r="P56" s="207"/>
    </row>
    <row r="57" spans="1:15" ht="12" customHeight="1">
      <c r="A57" s="244">
        <v>2020</v>
      </c>
      <c r="B57" s="244"/>
      <c r="C57" s="171">
        <f t="shared" si="19"/>
        <v>-0.3</v>
      </c>
      <c r="D57" s="170">
        <f t="shared" si="19"/>
        <v>-0.4</v>
      </c>
      <c r="E57" s="170">
        <f aca="true" t="shared" si="22" ref="E57:O58">IF(E49=0,"",ROUND(SUM(E49/E48)*100-100,1))</f>
        <v>-0.5</v>
      </c>
      <c r="F57" s="170">
        <f t="shared" si="22"/>
        <v>-0.4</v>
      </c>
      <c r="G57" s="170">
        <f t="shared" si="22"/>
        <v>-0.2</v>
      </c>
      <c r="H57" s="170">
        <f t="shared" si="22"/>
        <v>-0.1</v>
      </c>
      <c r="I57" s="170">
        <f t="shared" si="22"/>
        <v>-2.5</v>
      </c>
      <c r="J57" s="170">
        <f t="shared" si="22"/>
        <v>-2.7</v>
      </c>
      <c r="K57" s="170">
        <f t="shared" si="22"/>
        <v>-2.9</v>
      </c>
      <c r="L57" s="170">
        <f t="shared" si="22"/>
        <v>-3</v>
      </c>
      <c r="M57" s="170">
        <f t="shared" si="22"/>
        <v>-3.2</v>
      </c>
      <c r="N57" s="170">
        <f t="shared" si="22"/>
        <v>-3.4</v>
      </c>
      <c r="O57" s="170">
        <f t="shared" si="22"/>
        <v>-1.7</v>
      </c>
    </row>
    <row r="58" spans="1:16" ht="12" customHeight="1">
      <c r="A58" s="244">
        <v>2021</v>
      </c>
      <c r="B58" s="244"/>
      <c r="C58" s="171">
        <f t="shared" si="19"/>
        <v>-1.5</v>
      </c>
      <c r="D58" s="170">
        <f t="shared" si="19"/>
        <v>-1.6</v>
      </c>
      <c r="E58" s="170">
        <f t="shared" si="22"/>
        <v>-1.5</v>
      </c>
      <c r="F58" s="170">
        <f t="shared" si="22"/>
        <v>-1.6</v>
      </c>
      <c r="G58" s="170">
        <f t="shared" si="22"/>
        <v>-1.4</v>
      </c>
      <c r="H58" s="170">
        <f t="shared" si="22"/>
        <v>-1.3</v>
      </c>
      <c r="I58" s="170">
        <f t="shared" si="22"/>
        <v>1</v>
      </c>
      <c r="J58" s="170">
        <f t="shared" si="22"/>
        <v>1.3</v>
      </c>
      <c r="K58" s="170">
        <f t="shared" si="22"/>
        <v>1.4</v>
      </c>
      <c r="L58" s="170">
        <f t="shared" si="22"/>
        <v>1.4</v>
      </c>
      <c r="M58" s="170">
        <f t="shared" si="22"/>
        <v>1.6</v>
      </c>
      <c r="N58" s="170">
        <f t="shared" si="22"/>
        <v>1.7</v>
      </c>
      <c r="O58" s="170">
        <f t="shared" si="22"/>
        <v>0</v>
      </c>
      <c r="P58" s="207"/>
    </row>
    <row r="59" spans="1:15" ht="5.1" customHeight="1">
      <c r="A59" s="244"/>
      <c r="B59" s="244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44">
        <v>2016</v>
      </c>
      <c r="C62" s="171">
        <f>C45/100*100-100</f>
        <v>-0.5999999999999943</v>
      </c>
      <c r="D62" s="170">
        <f aca="true" t="shared" si="23" ref="D62:D67">IF(D45=0,"",ROUND(SUM(D45/C45)*100-100,1))</f>
        <v>0</v>
      </c>
      <c r="E62" s="170">
        <f aca="true" t="shared" si="24" ref="E62:N62">IF(E45=0,"",ROUND(SUM(E45/D45)*100-100,1))</f>
        <v>-0.1</v>
      </c>
      <c r="F62" s="170">
        <f t="shared" si="24"/>
        <v>-0.3</v>
      </c>
      <c r="G62" s="170">
        <f t="shared" si="24"/>
        <v>-0.3</v>
      </c>
      <c r="H62" s="170">
        <f t="shared" si="24"/>
        <v>-0.1</v>
      </c>
      <c r="I62" s="170">
        <f t="shared" si="24"/>
        <v>0</v>
      </c>
      <c r="J62" s="170">
        <f t="shared" si="24"/>
        <v>0</v>
      </c>
      <c r="K62" s="170">
        <f t="shared" si="24"/>
        <v>-0.2</v>
      </c>
      <c r="L62" s="170">
        <f t="shared" si="24"/>
        <v>0.1</v>
      </c>
      <c r="M62" s="170">
        <f t="shared" si="24"/>
        <v>-0.1</v>
      </c>
      <c r="N62" s="170">
        <f t="shared" si="24"/>
        <v>-0.1</v>
      </c>
      <c r="O62" s="246" t="s">
        <v>13</v>
      </c>
    </row>
    <row r="63" spans="1:15" ht="12" customHeight="1">
      <c r="A63" s="244">
        <v>2017</v>
      </c>
      <c r="C63" s="171">
        <f>IF(C46=0,"",ROUND(SUM(C46/N45)*100-100,1))</f>
        <v>0.1</v>
      </c>
      <c r="D63" s="170">
        <f t="shared" si="23"/>
        <v>-0.2</v>
      </c>
      <c r="E63" s="170">
        <f aca="true" t="shared" si="25" ref="E63:N63">IF(E46=0,"",ROUND(SUM(E46/D46)*100-100,1))</f>
        <v>-0.2</v>
      </c>
      <c r="F63" s="170">
        <f t="shared" si="25"/>
        <v>-0.1</v>
      </c>
      <c r="G63" s="170">
        <f t="shared" si="25"/>
        <v>-0.2</v>
      </c>
      <c r="H63" s="170">
        <f t="shared" si="25"/>
        <v>0</v>
      </c>
      <c r="I63" s="170">
        <f t="shared" si="25"/>
        <v>-0.3</v>
      </c>
      <c r="J63" s="170">
        <f t="shared" si="25"/>
        <v>-0.2</v>
      </c>
      <c r="K63" s="170">
        <f t="shared" si="25"/>
        <v>0</v>
      </c>
      <c r="L63" s="170">
        <f t="shared" si="25"/>
        <v>0</v>
      </c>
      <c r="M63" s="170">
        <f t="shared" si="25"/>
        <v>-0.2</v>
      </c>
      <c r="N63" s="170">
        <f t="shared" si="25"/>
        <v>0</v>
      </c>
      <c r="O63" s="246" t="s">
        <v>13</v>
      </c>
    </row>
    <row r="64" spans="1:15" ht="12" customHeight="1">
      <c r="A64" s="244">
        <v>2018</v>
      </c>
      <c r="C64" s="171">
        <f>IF(C47=0,"",ROUND(SUM(C47/N46)*100-100,1))</f>
        <v>0.1</v>
      </c>
      <c r="D64" s="170">
        <f t="shared" si="23"/>
        <v>-0.1</v>
      </c>
      <c r="E64" s="170">
        <f aca="true" t="shared" si="26" ref="E64:N64">IF(E47=0,"",ROUND(SUM(E47/D47)*100-100,1))</f>
        <v>-0.3</v>
      </c>
      <c r="F64" s="170">
        <f t="shared" si="26"/>
        <v>0</v>
      </c>
      <c r="G64" s="170">
        <f t="shared" si="26"/>
        <v>0</v>
      </c>
      <c r="H64" s="170">
        <f t="shared" si="26"/>
        <v>-0.1</v>
      </c>
      <c r="I64" s="170">
        <f t="shared" si="26"/>
        <v>-0.1</v>
      </c>
      <c r="J64" s="170">
        <f t="shared" si="26"/>
        <v>-0.2</v>
      </c>
      <c r="K64" s="170">
        <f t="shared" si="26"/>
        <v>0</v>
      </c>
      <c r="L64" s="170">
        <f t="shared" si="26"/>
        <v>-0.1</v>
      </c>
      <c r="M64" s="170">
        <f t="shared" si="26"/>
        <v>0</v>
      </c>
      <c r="N64" s="170">
        <f t="shared" si="26"/>
        <v>0.1</v>
      </c>
      <c r="O64" s="246" t="s">
        <v>13</v>
      </c>
    </row>
    <row r="65" spans="1:15" ht="12" customHeight="1">
      <c r="A65" s="244">
        <v>2019</v>
      </c>
      <c r="C65" s="171">
        <f>IF(C48=0,"",ROUND(SUM(C48/N47)*100-100,1))</f>
        <v>-0.1</v>
      </c>
      <c r="D65" s="170">
        <f t="shared" si="23"/>
        <v>0.1</v>
      </c>
      <c r="E65" s="170">
        <f aca="true" t="shared" si="27" ref="E65:N65">IF(E48=0,"",ROUND(SUM(E48/D48)*100-100,1))</f>
        <v>-0.1</v>
      </c>
      <c r="F65" s="170">
        <f t="shared" si="27"/>
        <v>-0.1</v>
      </c>
      <c r="G65" s="170">
        <f t="shared" si="27"/>
        <v>-0.4</v>
      </c>
      <c r="H65" s="170">
        <f t="shared" si="27"/>
        <v>-0.2</v>
      </c>
      <c r="I65" s="170">
        <f t="shared" si="27"/>
        <v>0.2</v>
      </c>
      <c r="J65" s="170">
        <f t="shared" si="27"/>
        <v>0</v>
      </c>
      <c r="K65" s="170">
        <f t="shared" si="27"/>
        <v>0.1</v>
      </c>
      <c r="L65" s="170">
        <f t="shared" si="27"/>
        <v>0</v>
      </c>
      <c r="M65" s="170">
        <f t="shared" si="27"/>
        <v>0</v>
      </c>
      <c r="N65" s="170">
        <f t="shared" si="27"/>
        <v>0</v>
      </c>
      <c r="O65" s="246" t="s">
        <v>13</v>
      </c>
    </row>
    <row r="66" spans="1:15" ht="12" customHeight="1">
      <c r="A66" s="244">
        <v>2020</v>
      </c>
      <c r="C66" s="171">
        <f>IF(C49=0,"",ROUND(SUM(C49/N48)*100-100,1))</f>
        <v>0.1</v>
      </c>
      <c r="D66" s="170">
        <f t="shared" si="23"/>
        <v>0</v>
      </c>
      <c r="E66" s="170">
        <f>IF(E49=0,"",ROUND(SUM(E49/D49)*100-100,1))</f>
        <v>-0.2</v>
      </c>
      <c r="F66" s="170">
        <f aca="true" t="shared" si="28" ref="F66:N66">IF(F49=0,"",ROUND(SUM(F49/E49)*100-100,1))</f>
        <v>0</v>
      </c>
      <c r="G66" s="170">
        <f t="shared" si="28"/>
        <v>-0.2</v>
      </c>
      <c r="H66" s="170">
        <f t="shared" si="28"/>
        <v>-0.1</v>
      </c>
      <c r="I66" s="170">
        <f t="shared" si="28"/>
        <v>-2.2</v>
      </c>
      <c r="J66" s="170">
        <f t="shared" si="28"/>
        <v>-0.2</v>
      </c>
      <c r="K66" s="170">
        <f t="shared" si="28"/>
        <v>-0.1</v>
      </c>
      <c r="L66" s="170">
        <f t="shared" si="28"/>
        <v>-0.1</v>
      </c>
      <c r="M66" s="170">
        <f t="shared" si="28"/>
        <v>-0.2</v>
      </c>
      <c r="N66" s="170">
        <f t="shared" si="28"/>
        <v>-0.2</v>
      </c>
      <c r="O66" s="246" t="s">
        <v>13</v>
      </c>
    </row>
    <row r="67" spans="1:15" ht="12" customHeight="1">
      <c r="A67" s="244">
        <v>2021</v>
      </c>
      <c r="B67" s="247"/>
      <c r="C67" s="171">
        <f>IF(C50=0,"",ROUND(SUM(C50/N49)*100-100,1))</f>
        <v>2.2</v>
      </c>
      <c r="D67" s="170">
        <f t="shared" si="23"/>
        <v>-0.1</v>
      </c>
      <c r="E67" s="170">
        <f>IF(E50=0,"",ROUND(SUM(E50/D50)*100-100,1))</f>
        <v>-0.1</v>
      </c>
      <c r="F67" s="170">
        <f aca="true" t="shared" si="29" ref="F67">IF(F50=0,"",ROUND(SUM(F50/E50)*100-100,1))</f>
        <v>-0.1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</v>
      </c>
      <c r="I67" s="170">
        <f aca="true" t="shared" si="32" ref="I67">IF(I50=0,"",ROUND(SUM(I50/H50)*100-100,1))</f>
        <v>0</v>
      </c>
      <c r="J67" s="170">
        <f aca="true" t="shared" si="33" ref="J67">IF(J50=0,"",ROUND(SUM(J50/I50)*100-100,1))</f>
        <v>0.1</v>
      </c>
      <c r="K67" s="170">
        <f aca="true" t="shared" si="34" ref="K67">IF(K50=0,"",ROUND(SUM(K50/J50)*100-100,1))</f>
        <v>0</v>
      </c>
      <c r="L67" s="170">
        <f aca="true" t="shared" si="35" ref="L67">IF(L50=0,"",ROUND(SUM(L50/K50)*100-100,1))</f>
        <v>-0.1</v>
      </c>
      <c r="M67" s="170">
        <f aca="true" t="shared" si="36" ref="M67">IF(M50=0,"",ROUND(SUM(M50/L50)*100-100,1))</f>
        <v>0</v>
      </c>
      <c r="N67" s="170">
        <f aca="true" t="shared" si="37" ref="N67">IF(N50=0,"",ROUND(SUM(N50/M50)*100-100,1))</f>
        <v>-0.1</v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9" width="5.421875" style="46" bestFit="1" customWidth="1"/>
    <col min="10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18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18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18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18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09" customFormat="1" ht="12.6" customHeight="1">
      <c r="A23" s="212">
        <v>2021</v>
      </c>
      <c r="B23" s="212"/>
      <c r="C23" s="103">
        <v>98.4</v>
      </c>
      <c r="D23" s="194">
        <v>100.9</v>
      </c>
      <c r="E23" s="194">
        <v>101.4</v>
      </c>
      <c r="F23" s="194">
        <v>104.5</v>
      </c>
      <c r="G23" s="194">
        <v>106.8</v>
      </c>
      <c r="H23" s="194">
        <v>108.1</v>
      </c>
      <c r="I23" s="194">
        <v>113.9</v>
      </c>
      <c r="J23" s="194">
        <v>113.3</v>
      </c>
      <c r="K23" s="194">
        <v>110.9</v>
      </c>
      <c r="L23" s="194">
        <v>109.9</v>
      </c>
      <c r="M23" s="194">
        <v>104.5</v>
      </c>
      <c r="N23" s="194">
        <v>109.8</v>
      </c>
      <c r="O23" s="194">
        <v>106.9</v>
      </c>
      <c r="R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10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59">
        <v>2017</v>
      </c>
      <c r="B27" s="59"/>
      <c r="C27" s="92">
        <v>1.1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15" ht="12" customHeight="1">
      <c r="A28" s="59">
        <v>2018</v>
      </c>
      <c r="B28" s="59"/>
      <c r="C28" s="92">
        <f aca="true" t="shared" si="0" ref="C28:D31">IF(C20=0,"",ROUND(SUM(C20/C19)*100-100,1))</f>
        <v>1.2</v>
      </c>
      <c r="D28" s="91">
        <f t="shared" si="0"/>
        <v>0.9</v>
      </c>
      <c r="E28" s="91">
        <f aca="true" t="shared" si="1" ref="E28:O28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15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aca="true" t="shared" si="2" ref="E29:O29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15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aca="true" t="shared" si="3" ref="E30:O31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09" customFormat="1" ht="12" customHeight="1">
      <c r="A31" s="213">
        <v>2021</v>
      </c>
      <c r="B31" s="213"/>
      <c r="C31" s="92">
        <f t="shared" si="0"/>
        <v>1.7</v>
      </c>
      <c r="D31" s="246">
        <f t="shared" si="0"/>
        <v>1.5</v>
      </c>
      <c r="E31" s="246">
        <f t="shared" si="3"/>
        <v>1.6</v>
      </c>
      <c r="F31" s="246">
        <f t="shared" si="3"/>
        <v>1.1</v>
      </c>
      <c r="G31" s="246">
        <f t="shared" si="3"/>
        <v>3.6</v>
      </c>
      <c r="H31" s="246">
        <f t="shared" si="3"/>
        <v>1</v>
      </c>
      <c r="I31" s="246">
        <f t="shared" si="3"/>
        <v>2.6</v>
      </c>
      <c r="J31" s="246">
        <f t="shared" si="3"/>
        <v>3.3</v>
      </c>
      <c r="K31" s="246">
        <f t="shared" si="3"/>
        <v>3.7</v>
      </c>
      <c r="L31" s="246">
        <f t="shared" si="3"/>
        <v>2.8</v>
      </c>
      <c r="M31" s="246">
        <f t="shared" si="3"/>
        <v>4.5</v>
      </c>
      <c r="N31" s="246">
        <f t="shared" si="3"/>
        <v>5.2</v>
      </c>
      <c r="O31" s="246">
        <f t="shared" si="3"/>
        <v>2.8</v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1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2016</v>
      </c>
      <c r="B35" s="93"/>
      <c r="C35" s="92">
        <f>C18/100*100-100</f>
        <v>-4.799999999999997</v>
      </c>
      <c r="D35" s="91">
        <f aca="true" t="shared" si="4" ref="D35:D40">IF(D18=0,"",ROUND(SUM(D18/C18)*100-100,1))</f>
        <v>2</v>
      </c>
      <c r="E35" s="91">
        <f aca="true" t="shared" si="5" ref="E35:N3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</v>
      </c>
      <c r="I35" s="91">
        <f t="shared" si="5"/>
        <v>4.6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18" ht="12" customHeight="1">
      <c r="A36" s="59">
        <v>2017</v>
      </c>
      <c r="B36" s="59"/>
      <c r="C36" s="92">
        <f>IF(C19=0,"",ROUND(SUM(C19/N18)*100-100,1))</f>
        <v>-4.9</v>
      </c>
      <c r="D36" s="91">
        <f t="shared" si="4"/>
        <v>2.3</v>
      </c>
      <c r="E36" s="91">
        <f aca="true" t="shared" si="6" ref="E36:N36">IF(E19=0,"",ROUND(SUM(E19/D19)*100-100,1))</f>
        <v>0.8</v>
      </c>
      <c r="F36" s="91">
        <f t="shared" si="6"/>
        <v>2.2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-4.6</v>
      </c>
      <c r="N36" s="91">
        <f t="shared" si="6"/>
        <v>3.7</v>
      </c>
      <c r="O36" s="91" t="s">
        <v>13</v>
      </c>
      <c r="R36" s="81"/>
    </row>
    <row r="37" spans="1:18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aca="true" t="shared" si="7" ref="E37:N37">IF(E20=0,"",ROUND(SUM(E20/D20)*100-100,1))</f>
        <v>2.4</v>
      </c>
      <c r="F37" s="91">
        <f t="shared" si="7"/>
        <v>-0.7</v>
      </c>
      <c r="G37" s="91">
        <f t="shared" si="7"/>
        <v>4.4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18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aca="true" t="shared" si="8" ref="E38:N3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4.1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18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aca="true" t="shared" si="9" ref="E39:N3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</v>
      </c>
      <c r="O39" s="91" t="s">
        <v>13</v>
      </c>
      <c r="R39" s="81"/>
    </row>
    <row r="40" spans="1:31" s="209" customFormat="1" ht="12" customHeight="1">
      <c r="A40" s="215">
        <v>2021</v>
      </c>
      <c r="B40" s="214"/>
      <c r="C40" s="92">
        <f>IF(C23=0,"",ROUND(SUM(C23/N22)*100-100,1))</f>
        <v>-5.7</v>
      </c>
      <c r="D40" s="246">
        <f t="shared" si="4"/>
        <v>2.5</v>
      </c>
      <c r="E40" s="246">
        <f aca="true" t="shared" si="10" ref="E40">IF(E23=0,"",ROUND(SUM(E23/D23)*100-100,1))</f>
        <v>0.5</v>
      </c>
      <c r="F40" s="246">
        <f aca="true" t="shared" si="11" ref="F40">IF(F23=0,"",ROUND(SUM(F23/E23)*100-100,1))</f>
        <v>3.1</v>
      </c>
      <c r="G40" s="246">
        <f aca="true" t="shared" si="12" ref="G40">IF(G23=0,"",ROUND(SUM(G23/F23)*100-100,1))</f>
        <v>2.2</v>
      </c>
      <c r="H40" s="246">
        <f aca="true" t="shared" si="13" ref="H40">IF(H23=0,"",ROUND(SUM(H23/G23)*100-100,1))</f>
        <v>1.2</v>
      </c>
      <c r="I40" s="246">
        <f aca="true" t="shared" si="14" ref="I40">IF(I23=0,"",ROUND(SUM(I23/H23)*100-100,1))</f>
        <v>5.4</v>
      </c>
      <c r="J40" s="246">
        <f aca="true" t="shared" si="15" ref="J40">IF(J23=0,"",ROUND(SUM(J23/I23)*100-100,1))</f>
        <v>-0.5</v>
      </c>
      <c r="K40" s="246">
        <f>IF(K23=0,"",ROUND(SUM(K23/J23)*100-100,1))</f>
        <v>-2.1</v>
      </c>
      <c r="L40" s="246">
        <f aca="true" t="shared" si="16" ref="L40">IF(L23=0,"",ROUND(SUM(L23/K23)*100-100,1))</f>
        <v>-0.9</v>
      </c>
      <c r="M40" s="246">
        <f aca="true" t="shared" si="17" ref="M40">IF(M23=0,"",ROUND(SUM(M23/L23)*100-100,1))</f>
        <v>-4.9</v>
      </c>
      <c r="N40" s="246">
        <f aca="true" t="shared" si="18" ref="N40">IF(N23=0,"",ROUND(SUM(N23/M23)*100-100,1))</f>
        <v>5.1</v>
      </c>
      <c r="O40" s="246" t="s">
        <v>13</v>
      </c>
      <c r="R40" s="211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10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18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18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15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15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09" customFormat="1" ht="12.6" customHeight="1">
      <c r="A50" s="216">
        <v>2021</v>
      </c>
      <c r="B50" s="216"/>
      <c r="C50" s="103">
        <v>103.6</v>
      </c>
      <c r="D50" s="194">
        <v>103.8</v>
      </c>
      <c r="E50" s="194">
        <v>104.1</v>
      </c>
      <c r="F50" s="194">
        <v>104.1</v>
      </c>
      <c r="G50" s="194">
        <v>104.3</v>
      </c>
      <c r="H50" s="194">
        <v>104.3</v>
      </c>
      <c r="I50" s="194">
        <v>104.4</v>
      </c>
      <c r="J50" s="194">
        <v>103.5</v>
      </c>
      <c r="K50" s="194">
        <v>104.7</v>
      </c>
      <c r="L50" s="194">
        <v>104.7</v>
      </c>
      <c r="M50" s="194">
        <v>104.8</v>
      </c>
      <c r="N50" s="194">
        <v>104.8</v>
      </c>
      <c r="O50" s="194">
        <v>104.3</v>
      </c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10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</v>
      </c>
      <c r="G54" s="91">
        <v>2.2</v>
      </c>
      <c r="H54" s="91">
        <v>2.1</v>
      </c>
      <c r="I54" s="91">
        <v>2.2</v>
      </c>
      <c r="J54" s="91">
        <v>2.1</v>
      </c>
      <c r="K54" s="91">
        <v>2.1</v>
      </c>
      <c r="L54" s="91">
        <v>1.2</v>
      </c>
      <c r="M54" s="91">
        <v>1.1</v>
      </c>
      <c r="N54" s="91">
        <v>1.1</v>
      </c>
      <c r="O54" s="91">
        <v>1.9</v>
      </c>
    </row>
    <row r="55" spans="1:15" ht="12" customHeight="1">
      <c r="A55" s="59">
        <v>2018</v>
      </c>
      <c r="B55" s="59"/>
      <c r="C55" s="92">
        <f aca="true" t="shared" si="19" ref="C55:D58">IF(C47=0,"",ROUND(SUM(C47/C46)*100-100,1))</f>
        <v>2.2</v>
      </c>
      <c r="D55" s="91">
        <f t="shared" si="19"/>
        <v>2.1</v>
      </c>
      <c r="E55" s="91">
        <f aca="true" t="shared" si="20" ref="E55:O55">IF(E47=0,"",ROUND(SUM(E47/E46)*100-100,1))</f>
        <v>2.1</v>
      </c>
      <c r="F55" s="91">
        <f t="shared" si="20"/>
        <v>2.3</v>
      </c>
      <c r="G55" s="91">
        <f t="shared" si="20"/>
        <v>2.2</v>
      </c>
      <c r="H55" s="91">
        <f t="shared" si="20"/>
        <v>2.3</v>
      </c>
      <c r="I55" s="91">
        <f t="shared" si="20"/>
        <v>2.3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15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aca="true" t="shared" si="21" ref="E56:O56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15" ht="12" customHeight="1">
      <c r="A57" s="59">
        <v>2020</v>
      </c>
      <c r="B57" s="59"/>
      <c r="C57" s="92">
        <f t="shared" si="19"/>
        <v>-2.3</v>
      </c>
      <c r="D57" s="91">
        <f t="shared" si="19"/>
        <v>-2.3</v>
      </c>
      <c r="E57" s="91">
        <f aca="true" t="shared" si="22" ref="E57:O58">IF(E49=0,"",ROUND(SUM(E49/E48)*100-100,1))</f>
        <v>-2</v>
      </c>
      <c r="F57" s="91">
        <f t="shared" si="22"/>
        <v>-2.3</v>
      </c>
      <c r="G57" s="91">
        <f t="shared" si="22"/>
        <v>-2.2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09" customFormat="1" ht="12" customHeight="1">
      <c r="A58" s="217">
        <v>2021</v>
      </c>
      <c r="B58" s="217"/>
      <c r="C58" s="92">
        <f t="shared" si="19"/>
        <v>1.6</v>
      </c>
      <c r="D58" s="246">
        <f t="shared" si="19"/>
        <v>1.8</v>
      </c>
      <c r="E58" s="246">
        <f t="shared" si="22"/>
        <v>1.6</v>
      </c>
      <c r="F58" s="246">
        <f t="shared" si="22"/>
        <v>1.7</v>
      </c>
      <c r="G58" s="246">
        <f t="shared" si="22"/>
        <v>2</v>
      </c>
      <c r="H58" s="246">
        <f t="shared" si="22"/>
        <v>1.9</v>
      </c>
      <c r="I58" s="246">
        <f t="shared" si="22"/>
        <v>2</v>
      </c>
      <c r="J58" s="246">
        <f t="shared" si="22"/>
        <v>2</v>
      </c>
      <c r="K58" s="246">
        <f t="shared" si="22"/>
        <v>1.9</v>
      </c>
      <c r="L58" s="246">
        <f t="shared" si="22"/>
        <v>1.9</v>
      </c>
      <c r="M58" s="246">
        <f t="shared" si="22"/>
        <v>1.9</v>
      </c>
      <c r="N58" s="246">
        <f t="shared" si="22"/>
        <v>1.9</v>
      </c>
      <c r="O58" s="246">
        <f t="shared" si="22"/>
        <v>1.9</v>
      </c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1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1.4999999999999858</v>
      </c>
      <c r="D62" s="91">
        <f aca="true" t="shared" si="23" ref="D62:D67">IF(D45=0,"",ROUND(SUM(D45/C45)*100-100,1))</f>
        <v>0.1</v>
      </c>
      <c r="E62" s="91">
        <f aca="true" t="shared" si="24" ref="E62:N62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15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aca="true" t="shared" si="25" ref="E63:N63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15" ht="12" customHeight="1">
      <c r="A64" s="59">
        <v>2018</v>
      </c>
      <c r="C64" s="92">
        <f>IF(C47=0,"",ROUND(SUM(C47/N46)*100-100,1))</f>
        <v>1.1</v>
      </c>
      <c r="D64" s="91">
        <f t="shared" si="23"/>
        <v>0</v>
      </c>
      <c r="E64" s="91">
        <f aca="true" t="shared" si="26" ref="E64:N64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aca="true" t="shared" si="27" ref="E65:N65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aca="true" t="shared" si="28" ref="E66:N66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 ht="12.75">
      <c r="A67" s="220">
        <v>2021</v>
      </c>
      <c r="B67" s="218"/>
      <c r="C67" s="92">
        <f>IF(C50=0,"",ROUND(SUM(C50/N49)*100-100,1))</f>
        <v>0.8</v>
      </c>
      <c r="D67" s="246">
        <f t="shared" si="23"/>
        <v>0.2</v>
      </c>
      <c r="E67" s="246">
        <f aca="true" t="shared" si="29" ref="E67">IF(E50=0,"",ROUND(SUM(E50/D50)*100-100,1))</f>
        <v>0.3</v>
      </c>
      <c r="F67" s="246">
        <f aca="true" t="shared" si="30" ref="F67">IF(F50=0,"",ROUND(SUM(F50/E50)*100-100,1))</f>
        <v>0</v>
      </c>
      <c r="G67" s="246">
        <f aca="true" t="shared" si="31" ref="G67">IF(G50=0,"",ROUND(SUM(G50/F50)*100-100,1))</f>
        <v>0.2</v>
      </c>
      <c r="H67" s="246">
        <f aca="true" t="shared" si="32" ref="H67">IF(H50=0,"",ROUND(SUM(H50/G50)*100-100,1))</f>
        <v>0</v>
      </c>
      <c r="I67" s="246">
        <f aca="true" t="shared" si="33" ref="I67">IF(I50=0,"",ROUND(SUM(I50/H50)*100-100,1))</f>
        <v>0.1</v>
      </c>
      <c r="J67" s="246">
        <f aca="true" t="shared" si="34" ref="J67">IF(J50=0,"",ROUND(SUM(J50/I50)*100-100,1))</f>
        <v>-0.9</v>
      </c>
      <c r="K67" s="246">
        <f aca="true" t="shared" si="35" ref="K67">IF(K50=0,"",ROUND(SUM(K50/J50)*100-100,1))</f>
        <v>1.2</v>
      </c>
      <c r="L67" s="246">
        <f aca="true" t="shared" si="36" ref="L67">IF(L50=0,"",ROUND(SUM(L50/K50)*100-100,1))</f>
        <v>0</v>
      </c>
      <c r="M67" s="246">
        <f aca="true" t="shared" si="37" ref="M67">IF(M50=0,"",ROUND(SUM(M50/L50)*100-100,1))</f>
        <v>0.1</v>
      </c>
      <c r="N67" s="246">
        <f aca="true" t="shared" si="38" ref="N67">IF(N50=0,"",ROUND(SUM(N50/M50)*100-100,1))</f>
        <v>0</v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 topLeftCell="A1">
      <selection activeCell="T12" sqref="T12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7" width="6.57421875" style="46" bestFit="1" customWidth="1"/>
    <col min="8" max="9" width="5.421875" style="46" bestFit="1" customWidth="1"/>
    <col min="10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59">
        <v>2016</v>
      </c>
      <c r="B18" s="224"/>
      <c r="C18" s="194">
        <v>100.9</v>
      </c>
      <c r="D18" s="104">
        <v>101.1</v>
      </c>
      <c r="E18" s="104">
        <v>101.6</v>
      </c>
      <c r="F18" s="194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20" ht="12.6" customHeight="1">
      <c r="A19" s="59">
        <v>2017</v>
      </c>
      <c r="B19" s="224"/>
      <c r="C19" s="194">
        <v>102.9</v>
      </c>
      <c r="D19" s="104">
        <v>103.2</v>
      </c>
      <c r="E19" s="104">
        <v>103.4</v>
      </c>
      <c r="F19" s="194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20" ht="12.6" customHeight="1">
      <c r="A20" s="59">
        <v>2018</v>
      </c>
      <c r="B20" s="224"/>
      <c r="C20" s="194">
        <v>105.3</v>
      </c>
      <c r="D20" s="104">
        <v>105.5</v>
      </c>
      <c r="E20" s="104">
        <v>105.8</v>
      </c>
      <c r="F20" s="194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20" ht="12.6" customHeight="1">
      <c r="A21" s="59">
        <v>2019</v>
      </c>
      <c r="B21" s="224"/>
      <c r="C21" s="194">
        <v>107.6</v>
      </c>
      <c r="D21" s="104">
        <v>107.9</v>
      </c>
      <c r="E21" s="104">
        <v>108.2</v>
      </c>
      <c r="F21" s="194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20" ht="12.6" customHeight="1">
      <c r="A22" s="59">
        <v>2020</v>
      </c>
      <c r="B22" s="224"/>
      <c r="C22" s="194">
        <v>110.5</v>
      </c>
      <c r="D22" s="104">
        <v>110.9</v>
      </c>
      <c r="E22" s="104">
        <v>111.1</v>
      </c>
      <c r="F22" s="25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57" t="s">
        <v>78</v>
      </c>
      <c r="N22" s="257" t="s">
        <v>79</v>
      </c>
      <c r="O22" s="104">
        <v>111.8</v>
      </c>
      <c r="T22" s="81"/>
    </row>
    <row r="23" spans="1:33" s="219" customFormat="1" ht="12.6" customHeight="1">
      <c r="A23" s="222">
        <v>2021</v>
      </c>
      <c r="B23" s="224"/>
      <c r="C23" s="257">
        <v>112.5</v>
      </c>
      <c r="D23" s="257">
        <v>112.5</v>
      </c>
      <c r="E23" s="257">
        <v>112.5</v>
      </c>
      <c r="F23" s="257">
        <v>112.9</v>
      </c>
      <c r="G23" s="257">
        <v>113.5</v>
      </c>
      <c r="H23" s="225">
        <v>115.3</v>
      </c>
      <c r="I23" s="225">
        <v>115.9</v>
      </c>
      <c r="J23" s="225">
        <v>116.3</v>
      </c>
      <c r="K23" s="225">
        <v>116.1</v>
      </c>
      <c r="L23" s="225">
        <v>116.4</v>
      </c>
      <c r="M23" s="225">
        <v>116.4</v>
      </c>
      <c r="N23" s="225">
        <v>116.7</v>
      </c>
      <c r="O23" s="225">
        <v>114.8</v>
      </c>
      <c r="P23" s="221"/>
      <c r="Q23" s="221"/>
      <c r="R23" s="221"/>
      <c r="S23" s="221"/>
      <c r="T23" s="223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59">
        <v>2017</v>
      </c>
      <c r="B27" s="59"/>
      <c r="C27" s="92">
        <v>2.3</v>
      </c>
      <c r="D27" s="91">
        <v>2.3</v>
      </c>
      <c r="E27" s="91">
        <v>2.4</v>
      </c>
      <c r="F27" s="91">
        <v>2.1</v>
      </c>
      <c r="G27" s="91">
        <v>2.4</v>
      </c>
      <c r="H27" s="91">
        <v>2.2</v>
      </c>
      <c r="I27" s="91">
        <v>2.3</v>
      </c>
      <c r="J27" s="91">
        <v>2.2</v>
      </c>
      <c r="K27" s="91">
        <v>2.2</v>
      </c>
      <c r="L27" s="91">
        <v>2</v>
      </c>
      <c r="M27" s="91">
        <v>2.2</v>
      </c>
      <c r="N27" s="91">
        <v>2.1</v>
      </c>
      <c r="O27" s="91">
        <v>2.2</v>
      </c>
      <c r="T27" s="81"/>
    </row>
    <row r="28" spans="1:20" ht="12" customHeight="1">
      <c r="A28" s="59">
        <v>2018</v>
      </c>
      <c r="B28" s="59"/>
      <c r="C28" s="92">
        <f aca="true" t="shared" si="0" ref="C28:F31">IF(C20=0,"",ROUND(SUM(C20/C19)*100-100,1))</f>
        <v>2.3</v>
      </c>
      <c r="D28" s="91">
        <f t="shared" si="0"/>
        <v>2.2</v>
      </c>
      <c r="E28" s="91">
        <f aca="true" t="shared" si="1" ref="E28:N28">IF(E20=0,"",ROUND(SUM(E20/E19)*100-100,1))</f>
        <v>2.3</v>
      </c>
      <c r="F28" s="91">
        <f t="shared" si="1"/>
        <v>2.2</v>
      </c>
      <c r="G28" s="91">
        <f t="shared" si="1"/>
        <v>2.3</v>
      </c>
      <c r="H28" s="91">
        <f t="shared" si="1"/>
        <v>2.2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</v>
      </c>
      <c r="M28" s="91">
        <f t="shared" si="1"/>
        <v>2.3</v>
      </c>
      <c r="N28" s="91">
        <f t="shared" si="1"/>
        <v>2.3</v>
      </c>
      <c r="O28" s="91">
        <f>IF(O20=0,"",ROUND(SUM(O20/O19)*100-100,1))</f>
        <v>2.2</v>
      </c>
      <c r="T28" s="81"/>
    </row>
    <row r="29" spans="1:20" ht="12" customHeight="1">
      <c r="A29" s="59">
        <v>2019</v>
      </c>
      <c r="B29" s="59"/>
      <c r="C29" s="92">
        <f t="shared" si="0"/>
        <v>2.2</v>
      </c>
      <c r="D29" s="91">
        <f t="shared" si="0"/>
        <v>2.3</v>
      </c>
      <c r="E29" s="91">
        <f aca="true" t="shared" si="2" ref="E29:O29">IF(E21=0,"",ROUND(SUM(E21/E20)*100-100,1))</f>
        <v>2.3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20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aca="true" t="shared" si="3" ref="E30:O31">IF(E22=0,"",ROUND(SUM(E22/E21)*100-100,1))</f>
        <v>2.7</v>
      </c>
      <c r="F30" s="256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56" t="s">
        <v>80</v>
      </c>
      <c r="N30" s="256" t="s">
        <v>82</v>
      </c>
      <c r="O30" s="119">
        <f t="shared" si="3"/>
        <v>2.2</v>
      </c>
      <c r="T30" s="38"/>
    </row>
    <row r="31" spans="1:33" s="219" customFormat="1" ht="12" customHeight="1">
      <c r="A31" s="227">
        <v>2021</v>
      </c>
      <c r="B31" s="227"/>
      <c r="C31" s="254">
        <f t="shared" si="0"/>
        <v>1.8</v>
      </c>
      <c r="D31" s="256">
        <f t="shared" si="0"/>
        <v>1.4</v>
      </c>
      <c r="E31" s="256">
        <f t="shared" si="3"/>
        <v>1.3</v>
      </c>
      <c r="F31" s="256">
        <f t="shared" si="3"/>
        <v>1.3</v>
      </c>
      <c r="G31" s="256">
        <f t="shared" si="3"/>
        <v>1.5</v>
      </c>
      <c r="H31" s="246">
        <f t="shared" si="3"/>
        <v>2.8</v>
      </c>
      <c r="I31" s="246">
        <f t="shared" si="3"/>
        <v>3.3</v>
      </c>
      <c r="J31" s="246">
        <f t="shared" si="3"/>
        <v>3.5</v>
      </c>
      <c r="K31" s="246">
        <f t="shared" si="3"/>
        <v>3.5</v>
      </c>
      <c r="L31" s="246">
        <f t="shared" si="3"/>
        <v>3.7</v>
      </c>
      <c r="M31" s="246">
        <f>IF(M23=0,"",ROUND(SUM(M23/111.9)*100-100,1))</f>
        <v>4</v>
      </c>
      <c r="N31" s="246">
        <f>IF(N23=0,"",ROUND(SUM(N23/112.2)*100-100,1))</f>
        <v>4</v>
      </c>
      <c r="O31" s="119">
        <f t="shared" si="3"/>
        <v>2.7</v>
      </c>
      <c r="P31" s="226"/>
      <c r="Q31" s="226"/>
      <c r="R31" s="226"/>
      <c r="S31" s="226"/>
      <c r="T31" s="228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2016</v>
      </c>
      <c r="B35" s="93"/>
      <c r="C35" s="92">
        <f>IF(C18=0,"",ROUND(SUM(C18/100)*100-100,1))</f>
        <v>0.9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20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aca="true" t="shared" si="6" ref="E36:N3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20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aca="true" t="shared" si="7" ref="E37:N3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20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aca="true" t="shared" si="8" ref="E38:N39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20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56">
        <f t="shared" si="4"/>
        <v>0.3</v>
      </c>
      <c r="G39" s="91">
        <f>G22/111.4*100-100</f>
        <v>0.3590664272890507</v>
      </c>
      <c r="H39" s="91">
        <f aca="true" t="shared" si="9" ref="H39:K3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56" t="s">
        <v>81</v>
      </c>
      <c r="N39" s="256">
        <f t="shared" si="8"/>
        <v>0.3</v>
      </c>
      <c r="O39" s="91" t="s">
        <v>13</v>
      </c>
      <c r="T39" s="81"/>
    </row>
    <row r="40" spans="1:33" s="219" customFormat="1" ht="12" customHeight="1">
      <c r="A40" s="244">
        <v>2021</v>
      </c>
      <c r="B40" s="244"/>
      <c r="C40" s="254">
        <v>0.3</v>
      </c>
      <c r="D40" s="256">
        <f t="shared" si="4"/>
        <v>0</v>
      </c>
      <c r="E40" s="256">
        <f>IF(E23=0,"",ROUND(SUM(E23/D23)*100-100,1))</f>
        <v>0</v>
      </c>
      <c r="F40" s="256">
        <f aca="true" t="shared" si="10" ref="F40:G40">IF(F23=0,"",ROUND(SUM(F23/E23)*100-100,1))</f>
        <v>0.4</v>
      </c>
      <c r="G40" s="256">
        <f t="shared" si="10"/>
        <v>0.5</v>
      </c>
      <c r="H40" s="246">
        <f>IF(H23=0,"",ROUND(SUM(H23/G23)*100-100,1))</f>
        <v>1.6</v>
      </c>
      <c r="I40" s="246">
        <f>IF(I23=0,"",ROUND(SUM(I23/H23)*100-100,1))</f>
        <v>0.5</v>
      </c>
      <c r="J40" s="246">
        <f>IF(J23=0,"",ROUND(SUM(J23/I23)*100-100,1))</f>
        <v>0.3</v>
      </c>
      <c r="K40" s="246">
        <f>IF(K23=0,"",ROUND(SUM(K23/J23)*100-100,1))</f>
        <v>-0.2</v>
      </c>
      <c r="L40" s="246">
        <f>IF(L23=0,"",ROUND(SUM(L23/K23)*100-100,1))</f>
        <v>0.3</v>
      </c>
      <c r="M40" s="246">
        <f>IF(M23=0,"",ROUND(SUM(M23/L23)*100-100,1))</f>
        <v>0</v>
      </c>
      <c r="N40" s="246">
        <f>IF(N23=0,"",ROUND(SUM(N23/M23)*100-100,1))</f>
        <v>0.3</v>
      </c>
      <c r="O40" s="246" t="s">
        <v>13</v>
      </c>
      <c r="P40" s="242"/>
      <c r="Q40" s="242"/>
      <c r="R40" s="242"/>
      <c r="S40" s="242"/>
      <c r="T40" s="24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20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20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20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20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19" customFormat="1" ht="12.6" customHeight="1">
      <c r="A50" s="233">
        <v>2021</v>
      </c>
      <c r="B50" s="233"/>
      <c r="C50" s="103">
        <v>109.5</v>
      </c>
      <c r="D50" s="194">
        <v>110</v>
      </c>
      <c r="E50" s="194">
        <v>110.6</v>
      </c>
      <c r="F50" s="194">
        <v>110.8</v>
      </c>
      <c r="G50" s="194">
        <v>111.1</v>
      </c>
      <c r="H50" s="194">
        <v>111.3</v>
      </c>
      <c r="I50" s="194">
        <v>111.6</v>
      </c>
      <c r="J50" s="194">
        <v>111.9</v>
      </c>
      <c r="K50" s="194">
        <v>112.2</v>
      </c>
      <c r="L50" s="194">
        <v>112.3</v>
      </c>
      <c r="M50" s="194">
        <v>112.5</v>
      </c>
      <c r="N50" s="194">
        <v>112.6</v>
      </c>
      <c r="O50" s="194">
        <v>111.4</v>
      </c>
      <c r="P50" s="231"/>
      <c r="Q50" s="231"/>
      <c r="R50" s="231"/>
      <c r="S50" s="231"/>
      <c r="T50" s="234"/>
      <c r="U50" s="230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2.3</v>
      </c>
      <c r="K54" s="91">
        <v>2.6</v>
      </c>
      <c r="L54" s="91">
        <v>2.6</v>
      </c>
      <c r="M54" s="91">
        <v>2.6</v>
      </c>
      <c r="N54" s="91">
        <v>2.6</v>
      </c>
      <c r="O54" s="91">
        <v>2.2</v>
      </c>
      <c r="T54" s="81"/>
    </row>
    <row r="55" spans="1:20" ht="12" customHeight="1">
      <c r="A55" s="59">
        <v>2018</v>
      </c>
      <c r="B55" s="59"/>
      <c r="C55" s="92">
        <f aca="true" t="shared" si="11" ref="C55:D58">IF(C47=0,"",ROUND(SUM(C47/C46)*100-100,1))</f>
        <v>0.8</v>
      </c>
      <c r="D55" s="91">
        <f t="shared" si="11"/>
        <v>1.1</v>
      </c>
      <c r="E55" s="91">
        <f aca="true" t="shared" si="12" ref="E55:O55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20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aca="true" t="shared" si="13" ref="E56:O56">IF(E48=0,"",ROUND(SUM(E48/E47)*100-100,1))</f>
        <v>1.5</v>
      </c>
      <c r="F56" s="91">
        <f t="shared" si="13"/>
        <v>1.7</v>
      </c>
      <c r="G56" s="91">
        <f t="shared" si="13"/>
        <v>2.2</v>
      </c>
      <c r="H56" s="91">
        <f t="shared" si="13"/>
        <v>2.1</v>
      </c>
      <c r="I56" s="91">
        <f t="shared" si="13"/>
        <v>2.3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</v>
      </c>
      <c r="T56" s="81"/>
    </row>
    <row r="57" spans="1:15" ht="12" customHeight="1">
      <c r="A57" s="59">
        <v>2020</v>
      </c>
      <c r="B57" s="59"/>
      <c r="C57" s="92">
        <f t="shared" si="11"/>
        <v>2</v>
      </c>
      <c r="D57" s="246">
        <f aca="true" t="shared" si="14" ref="D57:O58">IF(D49=0,"",ROUND(SUM(D49/D48)*100-100,1))</f>
        <v>2</v>
      </c>
      <c r="E57" s="91">
        <f t="shared" si="14"/>
        <v>2.2</v>
      </c>
      <c r="F57" s="91">
        <f t="shared" si="14"/>
        <v>2.2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</v>
      </c>
      <c r="M57" s="91">
        <f t="shared" si="14"/>
        <v>1.1</v>
      </c>
      <c r="N57" s="91">
        <f t="shared" si="14"/>
        <v>1.4</v>
      </c>
      <c r="O57" s="91">
        <f t="shared" si="14"/>
        <v>1.8</v>
      </c>
    </row>
    <row r="58" spans="1:33" s="219" customFormat="1" ht="12" customHeight="1">
      <c r="A58" s="240">
        <v>2021</v>
      </c>
      <c r="B58" s="240"/>
      <c r="C58" s="92">
        <f t="shared" si="11"/>
        <v>2.4</v>
      </c>
      <c r="D58" s="246">
        <f>IF(D50=0,"",ROUND(SUM(D50/D49)*100-100,1))</f>
        <v>2.6</v>
      </c>
      <c r="E58" s="246">
        <f t="shared" si="14"/>
        <v>3.1</v>
      </c>
      <c r="F58" s="246">
        <f t="shared" si="14"/>
        <v>3</v>
      </c>
      <c r="G58" s="246">
        <f t="shared" si="14"/>
        <v>2.9</v>
      </c>
      <c r="H58" s="246">
        <f t="shared" si="14"/>
        <v>2.6</v>
      </c>
      <c r="I58" s="246">
        <f t="shared" si="14"/>
        <v>3.4</v>
      </c>
      <c r="J58" s="246">
        <f t="shared" si="14"/>
        <v>3.6</v>
      </c>
      <c r="K58" s="246">
        <f t="shared" si="14"/>
        <v>3.9</v>
      </c>
      <c r="L58" s="246">
        <f t="shared" si="14"/>
        <v>3.9</v>
      </c>
      <c r="M58" s="246">
        <f t="shared" si="14"/>
        <v>4.1</v>
      </c>
      <c r="N58" s="246">
        <f t="shared" si="14"/>
        <v>4</v>
      </c>
      <c r="O58" s="246">
        <f t="shared" si="14"/>
        <v>3.3</v>
      </c>
      <c r="P58" s="239"/>
      <c r="Q58" s="239"/>
      <c r="R58" s="239"/>
      <c r="S58" s="239"/>
      <c r="T58" s="241"/>
      <c r="U58" s="237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aca="true" t="shared" si="15" ref="E62:N62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15" ht="12" customHeight="1">
      <c r="A63" s="59">
        <v>2017</v>
      </c>
      <c r="C63" s="92">
        <f>IF(C19=0,"",ROUND(SUM(C46/N45)*100-100,1))</f>
        <v>-1.1</v>
      </c>
      <c r="D63" s="91">
        <f>IF(D46=0,"",ROUND(SUM(D46/C46)*100-100,1))</f>
        <v>0.1</v>
      </c>
      <c r="E63" s="91">
        <f aca="true" t="shared" si="16" ref="E63:N63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15" ht="12" customHeight="1">
      <c r="A64" s="59">
        <v>2018</v>
      </c>
      <c r="C64" s="92">
        <f aca="true" t="shared" si="17" ref="C64:C66">IF(C20=0,"",ROUND(SUM(C47/N46)*100-100,1))</f>
        <v>0.7</v>
      </c>
      <c r="D64" s="91">
        <f aca="true" t="shared" si="18" ref="D64:N65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15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15" ht="12" customHeight="1">
      <c r="A66" s="59">
        <v>2020</v>
      </c>
      <c r="C66" s="92">
        <f t="shared" si="17"/>
        <v>0.1</v>
      </c>
      <c r="D66" s="246">
        <f aca="true" t="shared" si="19" ref="D66:N67">IF(D49=0,"",ROUND(SUM(D49/C49)*100-100,1))</f>
        <v>0.3</v>
      </c>
      <c r="E66" s="246">
        <f t="shared" si="19"/>
        <v>0.1</v>
      </c>
      <c r="F66" s="246">
        <f t="shared" si="19"/>
        <v>0.3</v>
      </c>
      <c r="G66" s="246">
        <f aca="true" t="shared" si="20" ref="G66">IF(G49=0,"",ROUND(SUM(G49/F49)*100-100,1))</f>
        <v>0.4</v>
      </c>
      <c r="H66" s="246">
        <f aca="true" t="shared" si="21" ref="H66">IF(H49=0,"",ROUND(SUM(H49/G49)*100-100,1))</f>
        <v>0.5</v>
      </c>
      <c r="I66" s="246">
        <f aca="true" t="shared" si="22" ref="I66">IF(I49=0,"",ROUND(SUM(I49/H49)*100-100,1))</f>
        <v>-0.6</v>
      </c>
      <c r="J66" s="246">
        <f aca="true" t="shared" si="23" ref="J66">IF(J49=0,"",ROUND(SUM(J49/I49)*100-100,1))</f>
        <v>0.1</v>
      </c>
      <c r="K66" s="246">
        <f aca="true" t="shared" si="24" ref="K66">IF(K49=0,"",ROUND(SUM(K49/J49)*100-100,1))</f>
        <v>0</v>
      </c>
      <c r="L66" s="246">
        <f aca="true" t="shared" si="25" ref="L66">IF(L49=0,"",ROUND(SUM(L49/K49)*100-100,1))</f>
        <v>0.1</v>
      </c>
      <c r="M66" s="246">
        <f aca="true" t="shared" si="26" ref="M66">IF(M49=0,"",ROUND(SUM(M49/L49)*100-100,1))</f>
        <v>0</v>
      </c>
      <c r="N66" s="246">
        <f aca="true" t="shared" si="27" ref="N66">IF(N49=0,"",ROUND(SUM(N49/M49)*100-100,1))</f>
        <v>0.2</v>
      </c>
      <c r="O66" s="91" t="s">
        <v>13</v>
      </c>
    </row>
    <row r="67" spans="1:33" s="232" customFormat="1" ht="12" customHeight="1">
      <c r="A67" s="238">
        <v>2021</v>
      </c>
      <c r="B67" s="235"/>
      <c r="C67" s="92">
        <f>IF(C23=0,"",ROUND(SUM(C50/N49)*100-100,1))</f>
        <v>1.1</v>
      </c>
      <c r="D67" s="246">
        <f t="shared" si="19"/>
        <v>0.5</v>
      </c>
      <c r="E67" s="246">
        <f t="shared" si="19"/>
        <v>0.5</v>
      </c>
      <c r="F67" s="246">
        <f t="shared" si="19"/>
        <v>0.2</v>
      </c>
      <c r="G67" s="246">
        <f t="shared" si="19"/>
        <v>0.3</v>
      </c>
      <c r="H67" s="246">
        <f t="shared" si="19"/>
        <v>0.2</v>
      </c>
      <c r="I67" s="246">
        <f t="shared" si="19"/>
        <v>0.3</v>
      </c>
      <c r="J67" s="246">
        <f t="shared" si="19"/>
        <v>0.3</v>
      </c>
      <c r="K67" s="246">
        <f t="shared" si="19"/>
        <v>0.3</v>
      </c>
      <c r="L67" s="246">
        <f t="shared" si="19"/>
        <v>0.1</v>
      </c>
      <c r="M67" s="246">
        <f t="shared" si="19"/>
        <v>0.2</v>
      </c>
      <c r="N67" s="246">
        <f t="shared" si="19"/>
        <v>0.1</v>
      </c>
      <c r="O67" s="246" t="s">
        <v>13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4" width="9.8515625" style="5" bestFit="1" customWidth="1"/>
    <col min="5" max="5" width="13.7109375" style="5" bestFit="1" customWidth="1"/>
    <col min="6" max="6" width="13.28125" style="5" bestFit="1" customWidth="1"/>
    <col min="7" max="7" width="11.28125" style="5" bestFit="1" customWidth="1"/>
    <col min="8" max="8" width="0.2890625" style="5" customWidth="1"/>
    <col min="9" max="16384" width="11.421875" style="5" customWidth="1"/>
  </cols>
  <sheetData>
    <row r="1" spans="1:7" ht="12.75">
      <c r="A1" s="260" t="s">
        <v>52</v>
      </c>
      <c r="B1" s="260"/>
      <c r="C1" s="260"/>
      <c r="D1" s="260"/>
      <c r="E1" s="260"/>
      <c r="F1" s="260"/>
      <c r="G1" s="260"/>
    </row>
    <row r="3" spans="1:7" ht="12.75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7" t="s">
        <v>56</v>
      </c>
      <c r="G11" s="11"/>
    </row>
    <row r="12" spans="1:11" ht="11.1" customHeight="1">
      <c r="A12" s="11"/>
      <c r="B12" s="11"/>
      <c r="C12" s="262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2"/>
      <c r="D13" s="9"/>
      <c r="E13" s="9"/>
      <c r="F13" s="9"/>
      <c r="G13" s="9"/>
    </row>
    <row r="14" spans="1:7" ht="3" customHeight="1">
      <c r="A14" s="11"/>
      <c r="B14" s="11"/>
      <c r="C14" s="262"/>
      <c r="D14" s="8"/>
      <c r="F14" s="11"/>
      <c r="G14" s="264" t="s">
        <v>55</v>
      </c>
    </row>
    <row r="15" spans="1:7" ht="11.1" customHeight="1">
      <c r="A15" s="11"/>
      <c r="B15" s="11"/>
      <c r="C15" s="262"/>
      <c r="D15" s="12" t="s">
        <v>33</v>
      </c>
      <c r="E15" s="4"/>
      <c r="F15" s="1"/>
      <c r="G15" s="265"/>
    </row>
    <row r="16" spans="1:7" ht="3" customHeight="1">
      <c r="A16" s="11"/>
      <c r="B16" s="11"/>
      <c r="C16" s="262"/>
      <c r="D16" s="10"/>
      <c r="E16" s="9"/>
      <c r="F16" s="9"/>
      <c r="G16" s="265"/>
    </row>
    <row r="17" spans="1:7" ht="3" customHeight="1">
      <c r="A17" s="11"/>
      <c r="B17" s="11"/>
      <c r="C17" s="262"/>
      <c r="D17" s="267" t="s">
        <v>56</v>
      </c>
      <c r="E17" s="11"/>
      <c r="F17" s="11"/>
      <c r="G17" s="265"/>
    </row>
    <row r="18" spans="1:7" ht="11.1" customHeight="1">
      <c r="A18" s="11"/>
      <c r="B18" s="11"/>
      <c r="C18" s="262"/>
      <c r="D18" s="262"/>
      <c r="E18" s="12" t="s">
        <v>14</v>
      </c>
      <c r="F18" s="13"/>
      <c r="G18" s="265"/>
    </row>
    <row r="19" spans="1:7" ht="3" customHeight="1">
      <c r="A19" s="11"/>
      <c r="B19" s="11"/>
      <c r="C19" s="262"/>
      <c r="D19" s="262"/>
      <c r="E19" s="15"/>
      <c r="F19" s="15"/>
      <c r="G19" s="265"/>
    </row>
    <row r="20" spans="1:7" ht="11.1" customHeight="1">
      <c r="A20" s="11"/>
      <c r="B20" s="11"/>
      <c r="C20" s="262"/>
      <c r="D20" s="262"/>
      <c r="E20" s="261" t="s">
        <v>54</v>
      </c>
      <c r="F20" s="261" t="s">
        <v>69</v>
      </c>
      <c r="G20" s="265"/>
    </row>
    <row r="21" spans="3:7" ht="11.1" customHeight="1">
      <c r="C21" s="262"/>
      <c r="D21" s="262"/>
      <c r="E21" s="262"/>
      <c r="F21" s="262"/>
      <c r="G21" s="265"/>
    </row>
    <row r="22" spans="1:7" ht="3" customHeight="1">
      <c r="A22" s="11"/>
      <c r="B22" s="11"/>
      <c r="C22" s="262"/>
      <c r="D22" s="262"/>
      <c r="E22" s="262"/>
      <c r="F22" s="262"/>
      <c r="G22" s="265"/>
    </row>
    <row r="23" spans="1:7" ht="10.5" customHeight="1">
      <c r="A23" s="11"/>
      <c r="B23" s="11"/>
      <c r="C23" s="262"/>
      <c r="D23" s="262"/>
      <c r="E23" s="262"/>
      <c r="F23" s="262"/>
      <c r="G23" s="265"/>
    </row>
    <row r="24" spans="1:7" ht="3" customHeight="1">
      <c r="A24" s="9"/>
      <c r="B24" s="9"/>
      <c r="C24" s="263"/>
      <c r="D24" s="263"/>
      <c r="E24" s="263"/>
      <c r="F24" s="263"/>
      <c r="G24" s="266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48" customFormat="1" ht="12.75" customHeight="1">
      <c r="A34" s="31" t="s">
        <v>85</v>
      </c>
      <c r="B34" s="26"/>
      <c r="C34" s="252">
        <v>108.6</v>
      </c>
      <c r="D34" s="252">
        <v>108.5</v>
      </c>
      <c r="E34" s="252">
        <v>108.5</v>
      </c>
      <c r="F34" s="252">
        <v>108.5</v>
      </c>
      <c r="G34" s="253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2.75">
      <c r="A37" s="3"/>
      <c r="B37" s="3"/>
      <c r="C37" s="22"/>
      <c r="D37" s="4"/>
      <c r="E37" s="4"/>
      <c r="F37" s="4"/>
      <c r="G37" s="4"/>
    </row>
    <row r="38" spans="1:7" ht="12.75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72</v>
      </c>
      <c r="C39" s="105">
        <v>100.7</v>
      </c>
      <c r="D39" s="105">
        <v>100.6</v>
      </c>
      <c r="E39" s="105">
        <v>100.6</v>
      </c>
      <c r="F39" s="105">
        <v>100.7</v>
      </c>
      <c r="G39" s="108">
        <v>100.9</v>
      </c>
    </row>
    <row r="40" spans="1:7" ht="12.75" customHeight="1">
      <c r="A40" s="33" t="s">
        <v>16</v>
      </c>
      <c r="C40" s="105">
        <v>100.8</v>
      </c>
      <c r="D40" s="105">
        <v>100.8</v>
      </c>
      <c r="E40" s="105">
        <v>100.7</v>
      </c>
      <c r="F40" s="105">
        <v>100.8</v>
      </c>
      <c r="G40" s="108">
        <v>101</v>
      </c>
    </row>
    <row r="41" spans="1:7" ht="12.75" customHeight="1">
      <c r="A41" s="33" t="s">
        <v>3</v>
      </c>
      <c r="C41" s="105">
        <v>100.8</v>
      </c>
      <c r="D41" s="105">
        <v>100.8</v>
      </c>
      <c r="E41" s="105">
        <v>100.8</v>
      </c>
      <c r="F41" s="105">
        <v>100.8</v>
      </c>
      <c r="G41" s="108">
        <v>101</v>
      </c>
    </row>
    <row r="42" spans="1:7" ht="5.1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100.9</v>
      </c>
      <c r="D43" s="105">
        <v>100.9</v>
      </c>
      <c r="E43" s="105">
        <v>100.9</v>
      </c>
      <c r="F43" s="105">
        <v>100.9</v>
      </c>
      <c r="G43" s="108">
        <v>101</v>
      </c>
    </row>
    <row r="44" spans="1:7" ht="12.75" customHeight="1">
      <c r="A44" s="33" t="s">
        <v>5</v>
      </c>
      <c r="C44" s="105">
        <v>101</v>
      </c>
      <c r="D44" s="105">
        <v>101</v>
      </c>
      <c r="E44" s="105">
        <v>100.9</v>
      </c>
      <c r="F44" s="105">
        <v>101</v>
      </c>
      <c r="G44" s="108">
        <v>101</v>
      </c>
    </row>
    <row r="45" spans="1:7" ht="12.75" customHeight="1">
      <c r="A45" s="33" t="s">
        <v>6</v>
      </c>
      <c r="C45" s="105">
        <v>101.1</v>
      </c>
      <c r="D45" s="105">
        <v>101</v>
      </c>
      <c r="E45" s="105">
        <v>100.9</v>
      </c>
      <c r="F45" s="105">
        <v>101</v>
      </c>
      <c r="G45" s="108">
        <v>101.3</v>
      </c>
    </row>
    <row r="46" spans="1:7" ht="5.1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101.2</v>
      </c>
      <c r="D47" s="105">
        <v>101.1</v>
      </c>
      <c r="E47" s="105">
        <v>101</v>
      </c>
      <c r="F47" s="105">
        <v>101.1</v>
      </c>
      <c r="G47" s="108">
        <v>101.4</v>
      </c>
    </row>
    <row r="48" spans="1:7" ht="12.75" customHeight="1">
      <c r="A48" s="33" t="s">
        <v>17</v>
      </c>
      <c r="C48" s="105">
        <v>101.2</v>
      </c>
      <c r="D48" s="105">
        <v>101.2</v>
      </c>
      <c r="E48" s="105">
        <v>101.2</v>
      </c>
      <c r="F48" s="105">
        <v>101.2</v>
      </c>
      <c r="G48" s="108">
        <v>101.4</v>
      </c>
    </row>
    <row r="49" spans="1:7" ht="12.75" customHeight="1">
      <c r="A49" s="33" t="s">
        <v>18</v>
      </c>
      <c r="C49" s="105">
        <v>101.4</v>
      </c>
      <c r="D49" s="105">
        <v>101.4</v>
      </c>
      <c r="E49" s="105">
        <v>101.3</v>
      </c>
      <c r="F49" s="105">
        <v>101.4</v>
      </c>
      <c r="G49" s="108">
        <v>101.4</v>
      </c>
    </row>
    <row r="50" spans="1:7" ht="5.1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101.5</v>
      </c>
      <c r="D51" s="105">
        <v>101.5</v>
      </c>
      <c r="E51" s="105">
        <v>101.5</v>
      </c>
      <c r="F51" s="105">
        <v>101.5</v>
      </c>
      <c r="G51" s="108">
        <v>101.4</v>
      </c>
    </row>
    <row r="52" spans="1:7" ht="12.75" customHeight="1">
      <c r="A52" s="33" t="s">
        <v>20</v>
      </c>
      <c r="C52" s="105">
        <v>101.6</v>
      </c>
      <c r="D52" s="105">
        <v>101.6</v>
      </c>
      <c r="E52" s="105">
        <v>101.6</v>
      </c>
      <c r="F52" s="105">
        <v>101.6</v>
      </c>
      <c r="G52" s="108">
        <v>101.4</v>
      </c>
    </row>
    <row r="53" spans="1:7" ht="12.75" customHeight="1">
      <c r="A53" s="33" t="s">
        <v>21</v>
      </c>
      <c r="C53" s="105">
        <v>101.7</v>
      </c>
      <c r="D53" s="105">
        <v>101.7</v>
      </c>
      <c r="E53" s="105">
        <v>101.7</v>
      </c>
      <c r="F53" s="105">
        <v>101.7</v>
      </c>
      <c r="G53" s="108">
        <v>101.5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35</v>
      </c>
      <c r="C55" s="105">
        <v>101.9</v>
      </c>
      <c r="D55" s="105">
        <v>101.9</v>
      </c>
      <c r="E55" s="105">
        <v>101.9</v>
      </c>
      <c r="F55" s="105">
        <v>101.9</v>
      </c>
      <c r="G55" s="108">
        <v>102.1</v>
      </c>
    </row>
    <row r="56" spans="1:7" ht="12.75" customHeight="1">
      <c r="A56" s="33" t="s">
        <v>16</v>
      </c>
      <c r="C56" s="105">
        <v>102</v>
      </c>
      <c r="D56" s="105">
        <v>102</v>
      </c>
      <c r="E56" s="105">
        <v>102.1</v>
      </c>
      <c r="F56" s="105">
        <v>102</v>
      </c>
      <c r="G56" s="108">
        <v>102.1</v>
      </c>
    </row>
    <row r="57" spans="1:7" ht="12.75" customHeight="1">
      <c r="A57" s="33" t="s">
        <v>3</v>
      </c>
      <c r="C57" s="105">
        <v>102.1</v>
      </c>
      <c r="D57" s="105">
        <v>102.1</v>
      </c>
      <c r="E57" s="105">
        <v>102.3</v>
      </c>
      <c r="F57" s="105">
        <v>102.1</v>
      </c>
      <c r="G57" s="108">
        <v>102.1</v>
      </c>
    </row>
    <row r="58" spans="1:7" ht="5.1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102.3</v>
      </c>
      <c r="D59" s="105">
        <v>102.3</v>
      </c>
      <c r="E59" s="105">
        <v>102.4</v>
      </c>
      <c r="F59" s="105">
        <v>102.3</v>
      </c>
      <c r="G59" s="108">
        <v>102.2</v>
      </c>
    </row>
    <row r="60" spans="1:7" ht="12.75" customHeight="1">
      <c r="A60" s="33" t="s">
        <v>5</v>
      </c>
      <c r="C60" s="105">
        <v>102.4</v>
      </c>
      <c r="D60" s="105">
        <v>102.4</v>
      </c>
      <c r="E60" s="105">
        <v>102.4</v>
      </c>
      <c r="F60" s="105">
        <v>102.4</v>
      </c>
      <c r="G60" s="108">
        <v>102.2</v>
      </c>
    </row>
    <row r="61" spans="1:7" ht="12.75" customHeight="1">
      <c r="A61" s="33" t="s">
        <v>6</v>
      </c>
      <c r="C61" s="105">
        <v>102.5</v>
      </c>
      <c r="D61" s="105">
        <v>102.5</v>
      </c>
      <c r="E61" s="105">
        <v>102.5</v>
      </c>
      <c r="F61" s="105">
        <v>102.5</v>
      </c>
      <c r="G61" s="108">
        <v>102.4</v>
      </c>
    </row>
    <row r="62" spans="1:7" ht="5.1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102.5</v>
      </c>
      <c r="D63" s="105">
        <v>102.6</v>
      </c>
      <c r="E63" s="105">
        <v>102.6</v>
      </c>
      <c r="F63" s="105">
        <v>102.6</v>
      </c>
      <c r="G63" s="108">
        <v>102.4</v>
      </c>
    </row>
    <row r="64" spans="1:7" ht="12.75" customHeight="1">
      <c r="A64" s="33" t="s">
        <v>17</v>
      </c>
      <c r="C64" s="105">
        <v>102.6</v>
      </c>
      <c r="D64" s="105">
        <v>102.7</v>
      </c>
      <c r="E64" s="105">
        <v>102.6</v>
      </c>
      <c r="F64" s="105">
        <v>102.7</v>
      </c>
      <c r="G64" s="108">
        <v>102.4</v>
      </c>
    </row>
    <row r="65" spans="1:7" ht="12.75" customHeight="1">
      <c r="A65" s="33" t="s">
        <v>18</v>
      </c>
      <c r="C65" s="105">
        <v>102.7</v>
      </c>
      <c r="D65" s="105">
        <v>102.7</v>
      </c>
      <c r="E65" s="105">
        <v>102.7</v>
      </c>
      <c r="F65" s="105">
        <v>102.8</v>
      </c>
      <c r="G65" s="108">
        <v>102.5</v>
      </c>
    </row>
    <row r="66" spans="1:7" ht="5.1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102.9</v>
      </c>
      <c r="D67" s="105">
        <v>102.9</v>
      </c>
      <c r="E67" s="105">
        <v>102.8</v>
      </c>
      <c r="F67" s="105">
        <v>102.9</v>
      </c>
      <c r="G67" s="108">
        <v>102.5</v>
      </c>
    </row>
    <row r="68" spans="1:7" ht="12.75" customHeight="1">
      <c r="A68" s="33" t="s">
        <v>20</v>
      </c>
      <c r="C68" s="105">
        <v>103</v>
      </c>
      <c r="D68" s="105">
        <v>103.1</v>
      </c>
      <c r="E68" s="105">
        <v>103</v>
      </c>
      <c r="F68" s="105">
        <v>103.1</v>
      </c>
      <c r="G68" s="108">
        <v>102.6</v>
      </c>
    </row>
    <row r="69" spans="1:7" ht="12.75" customHeight="1">
      <c r="A69" s="33" t="s">
        <v>21</v>
      </c>
      <c r="C69" s="105">
        <v>103.1</v>
      </c>
      <c r="D69" s="105">
        <v>103.2</v>
      </c>
      <c r="E69" s="105">
        <v>103.1</v>
      </c>
      <c r="F69" s="105">
        <v>103.2</v>
      </c>
      <c r="G69" s="108">
        <v>102.6</v>
      </c>
    </row>
    <row r="70" spans="1:7" ht="8.1" customHeight="1">
      <c r="A70" s="27"/>
      <c r="B70" s="27"/>
      <c r="C70" s="106"/>
      <c r="D70" s="106"/>
      <c r="E70" s="106"/>
      <c r="F70" s="106"/>
      <c r="G70" s="109"/>
    </row>
    <row r="71" spans="1:7" ht="12.75" customHeight="1">
      <c r="A71" s="32" t="s">
        <v>37</v>
      </c>
      <c r="C71" s="105">
        <v>103.4</v>
      </c>
      <c r="D71" s="105">
        <v>103.4</v>
      </c>
      <c r="E71" s="105">
        <v>103.3</v>
      </c>
      <c r="F71" s="105">
        <v>103.5</v>
      </c>
      <c r="G71" s="108">
        <v>103</v>
      </c>
    </row>
    <row r="72" spans="1:7" ht="12.75" customHeight="1">
      <c r="A72" s="33" t="s">
        <v>16</v>
      </c>
      <c r="C72" s="105">
        <v>103.5</v>
      </c>
      <c r="D72" s="105">
        <v>103.6</v>
      </c>
      <c r="E72" s="105">
        <v>103.4</v>
      </c>
      <c r="F72" s="105">
        <v>103.6</v>
      </c>
      <c r="G72" s="108">
        <v>103.1</v>
      </c>
    </row>
    <row r="73" spans="1:7" ht="12.75" customHeight="1">
      <c r="A73" s="33" t="s">
        <v>3</v>
      </c>
      <c r="C73" s="105">
        <v>103.6</v>
      </c>
      <c r="D73" s="105">
        <v>103.6</v>
      </c>
      <c r="E73" s="105">
        <v>103.5</v>
      </c>
      <c r="F73" s="105">
        <v>103.7</v>
      </c>
      <c r="G73" s="108">
        <v>103.1</v>
      </c>
    </row>
    <row r="74" spans="1:7" ht="5.1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103.7</v>
      </c>
      <c r="D75" s="105">
        <v>103.8</v>
      </c>
      <c r="E75" s="105">
        <v>103.6</v>
      </c>
      <c r="F75" s="105">
        <v>103.8</v>
      </c>
      <c r="G75" s="108">
        <v>103.1</v>
      </c>
    </row>
    <row r="76" spans="1:7" ht="12.75" customHeight="1">
      <c r="A76" s="33" t="s">
        <v>5</v>
      </c>
      <c r="C76" s="105">
        <v>103.8</v>
      </c>
      <c r="D76" s="105">
        <v>103.9</v>
      </c>
      <c r="E76" s="105">
        <v>103.7</v>
      </c>
      <c r="F76" s="105">
        <v>103.9</v>
      </c>
      <c r="G76" s="108">
        <v>103.1</v>
      </c>
    </row>
    <row r="77" spans="1:7" ht="12.75" customHeight="1">
      <c r="A77" s="33" t="s">
        <v>6</v>
      </c>
      <c r="C77" s="105">
        <v>103.9</v>
      </c>
      <c r="D77" s="105">
        <v>104</v>
      </c>
      <c r="E77" s="105">
        <v>103.9</v>
      </c>
      <c r="F77" s="105">
        <v>104</v>
      </c>
      <c r="G77" s="108">
        <v>103.4</v>
      </c>
    </row>
    <row r="78" spans="1:7" ht="5.1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104</v>
      </c>
      <c r="D79" s="105">
        <v>104.1</v>
      </c>
      <c r="E79" s="105">
        <v>104</v>
      </c>
      <c r="F79" s="105">
        <v>104.1</v>
      </c>
      <c r="G79" s="108">
        <v>103.5</v>
      </c>
    </row>
    <row r="80" spans="1:7" ht="12.75" customHeight="1">
      <c r="A80" s="33" t="s">
        <v>17</v>
      </c>
      <c r="C80" s="105">
        <v>104.1</v>
      </c>
      <c r="D80" s="105">
        <v>104.2</v>
      </c>
      <c r="E80" s="105">
        <v>104.1</v>
      </c>
      <c r="F80" s="105">
        <v>104.3</v>
      </c>
      <c r="G80" s="108">
        <v>103.5</v>
      </c>
    </row>
    <row r="81" spans="1:7" ht="12.75" customHeight="1">
      <c r="A81" s="33" t="s">
        <v>18</v>
      </c>
      <c r="C81" s="105">
        <v>104.2</v>
      </c>
      <c r="D81" s="105">
        <v>104.3</v>
      </c>
      <c r="E81" s="105">
        <v>104.2</v>
      </c>
      <c r="F81" s="105">
        <v>104.4</v>
      </c>
      <c r="G81" s="108">
        <v>103.5</v>
      </c>
    </row>
    <row r="82" spans="1:7" ht="5.1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104.4</v>
      </c>
      <c r="D83" s="105">
        <v>104.5</v>
      </c>
      <c r="E83" s="105">
        <v>104.5</v>
      </c>
      <c r="F83" s="105">
        <v>104.5</v>
      </c>
      <c r="G83" s="108">
        <v>103.7</v>
      </c>
    </row>
    <row r="84" spans="1:7" ht="12.75" customHeight="1">
      <c r="A84" s="33" t="s">
        <v>20</v>
      </c>
      <c r="C84" s="105">
        <v>104.4</v>
      </c>
      <c r="D84" s="105">
        <v>104.6</v>
      </c>
      <c r="E84" s="105">
        <v>104.6</v>
      </c>
      <c r="F84" s="105">
        <v>104.6</v>
      </c>
      <c r="G84" s="108">
        <v>103.7</v>
      </c>
    </row>
    <row r="85" spans="1:7" ht="12.75" customHeight="1">
      <c r="A85" s="33" t="s">
        <v>21</v>
      </c>
      <c r="C85" s="105">
        <v>104.5</v>
      </c>
      <c r="D85" s="105">
        <v>104.7</v>
      </c>
      <c r="E85" s="105">
        <v>104.7</v>
      </c>
      <c r="F85" s="105">
        <v>104.6</v>
      </c>
      <c r="G85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4" width="9.8515625" style="5" bestFit="1" customWidth="1"/>
    <col min="5" max="5" width="13.7109375" style="5" bestFit="1" customWidth="1"/>
    <col min="6" max="6" width="13.28125" style="5" bestFit="1" customWidth="1"/>
    <col min="7" max="7" width="11.28125" style="5" bestFit="1" customWidth="1"/>
    <col min="8" max="8" width="0.2890625" style="5" customWidth="1"/>
    <col min="9" max="16384" width="11.421875" style="5" customWidth="1"/>
  </cols>
  <sheetData>
    <row r="1" spans="1:7" ht="12.75">
      <c r="A1" s="260" t="s">
        <v>52</v>
      </c>
      <c r="B1" s="260"/>
      <c r="C1" s="260"/>
      <c r="D1" s="260"/>
      <c r="E1" s="260"/>
      <c r="F1" s="260"/>
      <c r="G1" s="260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7" t="s">
        <v>56</v>
      </c>
      <c r="G11" s="11"/>
    </row>
    <row r="12" spans="1:11" ht="11.1" customHeight="1">
      <c r="A12" s="11"/>
      <c r="B12" s="11"/>
      <c r="C12" s="262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2"/>
      <c r="D13" s="9"/>
      <c r="E13" s="9"/>
      <c r="F13" s="9"/>
      <c r="G13" s="9"/>
    </row>
    <row r="14" spans="1:7" ht="3" customHeight="1">
      <c r="A14" s="11"/>
      <c r="B14" s="11"/>
      <c r="C14" s="262"/>
      <c r="D14" s="8"/>
      <c r="F14" s="11"/>
      <c r="G14" s="264" t="s">
        <v>55</v>
      </c>
    </row>
    <row r="15" spans="1:7" ht="11.1" customHeight="1">
      <c r="A15" s="11"/>
      <c r="B15" s="11"/>
      <c r="C15" s="262"/>
      <c r="D15" s="12" t="s">
        <v>33</v>
      </c>
      <c r="E15" s="4"/>
      <c r="F15" s="1"/>
      <c r="G15" s="268"/>
    </row>
    <row r="16" spans="1:7" ht="3" customHeight="1">
      <c r="A16" s="11"/>
      <c r="B16" s="11"/>
      <c r="C16" s="262"/>
      <c r="D16" s="10"/>
      <c r="E16" s="9"/>
      <c r="F16" s="9"/>
      <c r="G16" s="268"/>
    </row>
    <row r="17" spans="1:7" ht="3" customHeight="1">
      <c r="A17" s="11"/>
      <c r="B17" s="11"/>
      <c r="C17" s="262"/>
      <c r="D17" s="267" t="s">
        <v>56</v>
      </c>
      <c r="E17" s="11"/>
      <c r="F17" s="11"/>
      <c r="G17" s="268"/>
    </row>
    <row r="18" spans="1:7" ht="11.1" customHeight="1">
      <c r="A18" s="11"/>
      <c r="B18" s="11"/>
      <c r="C18" s="262"/>
      <c r="D18" s="262"/>
      <c r="E18" s="12" t="s">
        <v>14</v>
      </c>
      <c r="F18" s="13"/>
      <c r="G18" s="268"/>
    </row>
    <row r="19" spans="1:7" ht="3" customHeight="1">
      <c r="A19" s="11"/>
      <c r="B19" s="11"/>
      <c r="C19" s="262"/>
      <c r="D19" s="262"/>
      <c r="E19" s="15"/>
      <c r="F19" s="15"/>
      <c r="G19" s="268"/>
    </row>
    <row r="20" spans="1:7" ht="11.1" customHeight="1">
      <c r="A20" s="11"/>
      <c r="B20" s="11"/>
      <c r="C20" s="262"/>
      <c r="D20" s="262"/>
      <c r="E20" s="261" t="s">
        <v>54</v>
      </c>
      <c r="F20" s="261" t="s">
        <v>68</v>
      </c>
      <c r="G20" s="268"/>
    </row>
    <row r="21" spans="3:7" ht="11.1" customHeight="1">
      <c r="C21" s="262"/>
      <c r="D21" s="262"/>
      <c r="E21" s="262"/>
      <c r="F21" s="262"/>
      <c r="G21" s="268"/>
    </row>
    <row r="22" spans="1:7" ht="3" customHeight="1">
      <c r="A22" s="11"/>
      <c r="B22" s="11"/>
      <c r="C22" s="262"/>
      <c r="D22" s="262"/>
      <c r="E22" s="262"/>
      <c r="F22" s="262"/>
      <c r="G22" s="268"/>
    </row>
    <row r="23" spans="1:7" ht="10.5" customHeight="1">
      <c r="A23" s="11"/>
      <c r="B23" s="11"/>
      <c r="C23" s="262"/>
      <c r="D23" s="262"/>
      <c r="E23" s="262"/>
      <c r="F23" s="262"/>
      <c r="G23" s="268"/>
    </row>
    <row r="24" spans="1:7" ht="3" customHeight="1">
      <c r="A24" s="9"/>
      <c r="B24" s="9"/>
      <c r="C24" s="263"/>
      <c r="D24" s="263"/>
      <c r="E24" s="263"/>
      <c r="F24" s="263"/>
      <c r="G24" s="269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 ht="12.75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 ht="12.75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 ht="12.75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 ht="12.75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7" ht="12.75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7" ht="12.75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7" ht="5.1" customHeight="1">
      <c r="A53" s="33"/>
      <c r="C53" s="105"/>
      <c r="D53" s="105"/>
      <c r="E53" s="105"/>
      <c r="F53" s="105"/>
      <c r="G53" s="108"/>
    </row>
    <row r="54" spans="1:7" ht="12.75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7" ht="12.75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7" ht="12.75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7" s="248" customFormat="1" ht="8.1" customHeight="1">
      <c r="A57" s="249"/>
      <c r="B57" s="249"/>
      <c r="C57" s="252"/>
      <c r="D57" s="252"/>
      <c r="E57" s="252"/>
      <c r="F57" s="252"/>
      <c r="G57" s="253"/>
    </row>
    <row r="58" spans="1:31" ht="12.75">
      <c r="A58" s="250" t="s">
        <v>84</v>
      </c>
      <c r="B58" s="247"/>
      <c r="C58" s="252">
        <v>107.9</v>
      </c>
      <c r="D58" s="252">
        <v>107.8</v>
      </c>
      <c r="E58" s="252">
        <v>107.8</v>
      </c>
      <c r="F58" s="252">
        <v>107.8</v>
      </c>
      <c r="G58" s="253">
        <v>108.1</v>
      </c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</row>
    <row r="59" spans="1:31" ht="12.75">
      <c r="A59" s="251" t="s">
        <v>16</v>
      </c>
      <c r="B59" s="247"/>
      <c r="C59" s="252">
        <v>108</v>
      </c>
      <c r="D59" s="252">
        <v>108</v>
      </c>
      <c r="E59" s="252">
        <v>107.9</v>
      </c>
      <c r="F59" s="252">
        <v>108</v>
      </c>
      <c r="G59" s="253">
        <v>108.2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ht="12.75">
      <c r="A60" s="251" t="s">
        <v>3</v>
      </c>
      <c r="B60" s="247"/>
      <c r="C60" s="252">
        <v>108.1</v>
      </c>
      <c r="D60" s="252">
        <v>108.1</v>
      </c>
      <c r="E60" s="252">
        <v>108</v>
      </c>
      <c r="F60" s="252">
        <v>108.2</v>
      </c>
      <c r="G60" s="253">
        <v>108.3</v>
      </c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</row>
    <row r="61" spans="1:7" s="248" customFormat="1" ht="5.1" customHeight="1">
      <c r="A61" s="251"/>
      <c r="C61" s="252"/>
      <c r="D61" s="252"/>
      <c r="E61" s="252"/>
      <c r="F61" s="252"/>
      <c r="G61" s="253"/>
    </row>
    <row r="62" spans="1:31" ht="12.75">
      <c r="A62" s="251" t="s">
        <v>4</v>
      </c>
      <c r="B62" s="247"/>
      <c r="C62" s="252">
        <v>108.3</v>
      </c>
      <c r="D62" s="252">
        <v>108.2</v>
      </c>
      <c r="E62" s="252">
        <v>108.1</v>
      </c>
      <c r="F62" s="252">
        <v>108.3</v>
      </c>
      <c r="G62" s="253">
        <v>108.5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1:31" ht="12.75">
      <c r="A63" s="251" t="s">
        <v>5</v>
      </c>
      <c r="B63" s="247"/>
      <c r="C63" s="252">
        <v>108.4</v>
      </c>
      <c r="D63" s="252">
        <v>108.4</v>
      </c>
      <c r="E63" s="252">
        <v>108.3</v>
      </c>
      <c r="F63" s="252">
        <v>108.4</v>
      </c>
      <c r="G63" s="253">
        <v>108.6</v>
      </c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  <row r="64" spans="1:31" ht="12.75">
      <c r="A64" s="251" t="s">
        <v>6</v>
      </c>
      <c r="B64" s="247"/>
      <c r="C64" s="252">
        <v>108.5</v>
      </c>
      <c r="D64" s="252">
        <v>108.5</v>
      </c>
      <c r="E64" s="252">
        <v>108.4</v>
      </c>
      <c r="F64" s="252">
        <v>108.5</v>
      </c>
      <c r="G64" s="253">
        <v>108.7</v>
      </c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</row>
    <row r="65" spans="1:7" s="248" customFormat="1" ht="5.1" customHeight="1">
      <c r="A65" s="251"/>
      <c r="C65" s="252"/>
      <c r="D65" s="252"/>
      <c r="E65" s="252"/>
      <c r="F65" s="252"/>
      <c r="G65" s="253"/>
    </row>
    <row r="66" spans="1:31" ht="12.75">
      <c r="A66" s="251" t="s">
        <v>7</v>
      </c>
      <c r="B66" s="247"/>
      <c r="C66" s="252">
        <v>108.6</v>
      </c>
      <c r="D66" s="252">
        <v>108.6</v>
      </c>
      <c r="E66" s="252">
        <v>108.5</v>
      </c>
      <c r="F66" s="252">
        <v>108.6</v>
      </c>
      <c r="G66" s="253">
        <v>108.8</v>
      </c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</row>
    <row r="67" spans="1:31" ht="12.75">
      <c r="A67" s="251" t="s">
        <v>17</v>
      </c>
      <c r="B67" s="247"/>
      <c r="C67" s="252">
        <v>108.7</v>
      </c>
      <c r="D67" s="252">
        <v>108.7</v>
      </c>
      <c r="E67" s="252">
        <v>108.7</v>
      </c>
      <c r="F67" s="252">
        <v>108.7</v>
      </c>
      <c r="G67" s="253">
        <v>108.8</v>
      </c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</row>
    <row r="68" spans="1:31" ht="12.75">
      <c r="A68" s="251" t="s">
        <v>18</v>
      </c>
      <c r="B68" s="247"/>
      <c r="C68" s="252">
        <v>108.8</v>
      </c>
      <c r="D68" s="252">
        <v>108.8</v>
      </c>
      <c r="E68" s="252">
        <v>108.8</v>
      </c>
      <c r="F68" s="252">
        <v>108.8</v>
      </c>
      <c r="G68" s="253">
        <v>108.8</v>
      </c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</row>
    <row r="69" spans="1:7" s="248" customFormat="1" ht="5.1" customHeight="1">
      <c r="A69" s="251"/>
      <c r="C69" s="252"/>
      <c r="D69" s="252"/>
      <c r="E69" s="252"/>
      <c r="F69" s="252"/>
      <c r="G69" s="253"/>
    </row>
    <row r="70" spans="1:31" ht="12.75">
      <c r="A70" s="251" t="s">
        <v>19</v>
      </c>
      <c r="B70" s="247"/>
      <c r="C70" s="252">
        <v>109</v>
      </c>
      <c r="D70" s="252">
        <v>109</v>
      </c>
      <c r="E70" s="252">
        <v>109</v>
      </c>
      <c r="F70" s="252">
        <v>109</v>
      </c>
      <c r="G70" s="253">
        <v>108.9</v>
      </c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</row>
    <row r="71" spans="1:31" ht="12.75">
      <c r="A71" s="251" t="s">
        <v>20</v>
      </c>
      <c r="B71" s="247"/>
      <c r="C71" s="252">
        <v>109.1</v>
      </c>
      <c r="D71" s="252">
        <v>109.1</v>
      </c>
      <c r="E71" s="252">
        <v>109.1</v>
      </c>
      <c r="F71" s="252">
        <v>109.1</v>
      </c>
      <c r="G71" s="253">
        <v>109</v>
      </c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spans="1:31" ht="12.75">
      <c r="A72" s="251" t="s">
        <v>21</v>
      </c>
      <c r="B72" s="247"/>
      <c r="C72" s="252">
        <v>109.2</v>
      </c>
      <c r="D72" s="252">
        <v>109.2</v>
      </c>
      <c r="E72" s="252">
        <v>109.3</v>
      </c>
      <c r="F72" s="252">
        <v>109.1</v>
      </c>
      <c r="G72" s="253">
        <v>109</v>
      </c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</row>
  </sheetData>
  <autoFilter ref="C70:G72"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Sieroka-Tröger, Daniel (LfStat - Zweitkennung)</cp:lastModifiedBy>
  <cp:lastPrinted>2021-12-13T09:09:24Z</cp:lastPrinted>
  <dcterms:created xsi:type="dcterms:W3CDTF">2010-02-09T07:58:59Z</dcterms:created>
  <dcterms:modified xsi:type="dcterms:W3CDTF">2022-01-28T06:39:02Z</dcterms:modified>
  <cp:category/>
  <cp:version/>
  <cp:contentType/>
  <cp:contentStatus/>
</cp:coreProperties>
</file>