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/>
  <bookViews>
    <workbookView xWindow="32760" yWindow="32760" windowWidth="11625" windowHeight="8970" tabRatio="679" activeTab="0"/>
  </bookViews>
  <sheets>
    <sheet name="1.1 (  BIPn)" sheetId="4" r:id="rId1"/>
    <sheet name="1.2 (BIPr)" sheetId="37" r:id="rId2"/>
    <sheet name="2.1.1 (BWS-BY-n)" sheetId="8" r:id="rId3"/>
    <sheet name="2.1.2(BWS-BY-r)" sheetId="76" r:id="rId4"/>
    <sheet name="2.2.1 (BWS-D-n)" sheetId="41" r:id="rId5"/>
    <sheet name="2.2.2 (BWS-D-r)" sheetId="77" r:id="rId6"/>
    <sheet name="3.1.1 (BWSnBY)" sheetId="9" r:id="rId7"/>
    <sheet name="3.1.2 (BWSnD)" sheetId="42" r:id="rId8"/>
    <sheet name="3.2.1 (BWSrBY)" sheetId="73" r:id="rId9"/>
    <sheet name="3.2.2(BWSrD)" sheetId="72" r:id="rId10"/>
    <sheet name="3.3.1 (BWSnBY)" sheetId="74" r:id="rId11"/>
    <sheet name="3.3.2 (BWSnD)" sheetId="75" r:id="rId12"/>
    <sheet name="4.1.1 BIP-LVgl-n" sheetId="60" r:id="rId13"/>
    <sheet name="4.1.2 BIP-LVGL-r" sheetId="78" r:id="rId14"/>
    <sheet name="5.1.1  BIP je ET LVgl-n" sheetId="59" r:id="rId15"/>
    <sheet name="5.1.2 BIP je ET LVgl-r" sheetId="79" r:id="rId16"/>
    <sheet name="5.2.1  BIP je ETSt. LVgl-n" sheetId="68" r:id="rId17"/>
    <sheet name="5.2.2 BIP je ETSt. LVgl-r" sheetId="80" r:id="rId18"/>
    <sheet name="5.3.1  BIP je Einw LVgl-n" sheetId="62" r:id="rId19"/>
    <sheet name="5.3.2 BIP je Einw LVgl-r" sheetId="81" r:id="rId20"/>
    <sheet name="6.1 ET-LVgl" sheetId="64" r:id="rId21"/>
    <sheet name="6.2 ETSt.-LVgl" sheetId="82" r:id="rId22"/>
    <sheet name="6.3 Einw LVgl " sheetId="63" r:id="rId23"/>
    <sheet name="WZ2008" sheetId="83" r:id="rId24"/>
  </sheets>
  <definedNames>
    <definedName name="_xlnm.Print_Area" localSheetId="0">'1.1 (  BIPn)'!$A$1:$I$78</definedName>
    <definedName name="_xlnm.Print_Area" localSheetId="1">'1.2 (BIPr)'!$A$1:$I$78</definedName>
    <definedName name="_xlnm.Print_Area" localSheetId="2">'2.1.1 (BWS-BY-n)'!$A$1:$W$78</definedName>
    <definedName name="_xlnm.Print_Area" localSheetId="3">'2.1.2(BWS-BY-r)'!$A$1:$W$78</definedName>
    <definedName name="_xlnm.Print_Area" localSheetId="4">'2.2.1 (BWS-D-n)'!$A$1:$W$78</definedName>
    <definedName name="_xlnm.Print_Area" localSheetId="5">'2.2.2 (BWS-D-r)'!$A$1:$W$78</definedName>
    <definedName name="_xlnm.Print_Area" localSheetId="6">'3.1.1 (BWSnBY)'!$A$1:$AJ$62</definedName>
    <definedName name="_xlnm.Print_Area" localSheetId="8">'3.2.1 (BWSrBY)'!$A$1:$AJ$62</definedName>
    <definedName name="_xlnm.Print_Area" localSheetId="10">'3.3.1 (BWSnBY)'!$A$1:$AJ$66</definedName>
    <definedName name="_xlnm.Print_Area" localSheetId="11">'3.3.2 (BWSnD)'!$A$1:$AJ$66</definedName>
    <definedName name="_xlnm.Print_Area" localSheetId="12">'4.1.1 BIP-LVgl-n'!$A$1:$U$76</definedName>
    <definedName name="_xlnm.Print_Area" localSheetId="13">'4.1.2 BIP-LVGL-r'!$A$1:$U$76</definedName>
    <definedName name="_xlnm.Print_Area" localSheetId="14">'5.1.1  BIP je ET LVgl-n'!$A$1:$U$76</definedName>
    <definedName name="_xlnm.Print_Area" localSheetId="15">'5.1.2 BIP je ET LVgl-r'!$A$1:$U$76</definedName>
    <definedName name="_xlnm.Print_Area" localSheetId="16">'5.2.1  BIP je ETSt. LVgl-n'!$A$1:$U$76</definedName>
    <definedName name="_xlnm.Print_Area" localSheetId="17">'5.2.2 BIP je ETSt. LVgl-r'!$A$1:$U$76</definedName>
    <definedName name="_xlnm.Print_Area" localSheetId="18">'5.3.1  BIP je Einw LVgl-n'!$A$1:$U$76</definedName>
    <definedName name="_xlnm.Print_Area" localSheetId="19">'5.3.2 BIP je Einw LVgl-r'!$A$1:$U$76</definedName>
    <definedName name="_xlnm.Print_Area" localSheetId="20">'6.1 ET-LVgl'!$A$1:$U$76</definedName>
    <definedName name="_xlnm.Print_Area" localSheetId="21">'6.2 ETSt.-LVgl'!$A$1:$U$76</definedName>
    <definedName name="_xlnm.Print_Area" localSheetId="22">'6.3 Einw LVgl '!$A$1:$U$76</definedName>
  </definedNames>
  <calcPr calcId="191029"/>
</workbook>
</file>

<file path=xl/sharedStrings.xml><?xml version="1.0" encoding="utf-8"?>
<sst xmlns="http://schemas.openxmlformats.org/spreadsheetml/2006/main" count="7325" uniqueCount="458">
  <si>
    <t>Jahr</t>
  </si>
  <si>
    <t>Bruttoinlandsprodukt</t>
  </si>
  <si>
    <t>Veränderung gegenüber dem Vorjahr in %</t>
  </si>
  <si>
    <t>2000</t>
  </si>
  <si>
    <t>24</t>
  </si>
  <si>
    <t>25</t>
  </si>
  <si>
    <t>26</t>
  </si>
  <si>
    <t>29</t>
  </si>
  <si>
    <t>Preisen</t>
  </si>
  <si>
    <t>Bayern</t>
  </si>
  <si>
    <t xml:space="preserve">Bayern </t>
  </si>
  <si>
    <t>16</t>
  </si>
  <si>
    <t>Baden-Württem-
berg</t>
  </si>
  <si>
    <t>Branden-
burg</t>
  </si>
  <si>
    <t>Bremen</t>
  </si>
  <si>
    <t>Hamburg</t>
  </si>
  <si>
    <t>Hessen</t>
  </si>
  <si>
    <t>Mecklen-
burg-Vor-
pommern</t>
  </si>
  <si>
    <t>Nieder-
sachsen</t>
  </si>
  <si>
    <t>Nordrhein-
Westfalen</t>
  </si>
  <si>
    <t>Rhein-
land-
Pfalz</t>
  </si>
  <si>
    <t>Saar-
land</t>
  </si>
  <si>
    <t>Sachsen</t>
  </si>
  <si>
    <t>Sachsen-
Anhalt</t>
  </si>
  <si>
    <t>Schles-
wig-
Holstein</t>
  </si>
  <si>
    <t>Thürin-
gen</t>
  </si>
  <si>
    <t>27</t>
  </si>
  <si>
    <t>28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</si>
  <si>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</si>
  <si>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</si>
  <si>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</si>
  <si>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</si>
  <si>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</si>
  <si>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</si>
  <si>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</si>
  <si>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</si>
  <si>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</si>
  <si>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</si>
  <si>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2001</t>
  </si>
  <si>
    <t>2002</t>
  </si>
  <si>
    <t>2003</t>
  </si>
  <si>
    <t>2004</t>
  </si>
  <si>
    <r>
      <t xml:space="preserve">2003 </t>
    </r>
  </si>
  <si>
    <t>2005</t>
  </si>
  <si>
    <t xml:space="preserve">.     </t>
  </si>
  <si>
    <t>Millionen Euro</t>
  </si>
  <si>
    <t>Tabelle 3.2.1  Bruttowertschöpfung nach differenzierten</t>
  </si>
  <si>
    <t>Tabelle 3.2.2  Bruttowertschöpfung nach differenzierten</t>
  </si>
  <si>
    <t xml:space="preserve">Deutsch-
land </t>
  </si>
  <si>
    <t>18</t>
  </si>
  <si>
    <t>20</t>
  </si>
  <si>
    <t>21</t>
  </si>
  <si>
    <t>22</t>
  </si>
  <si>
    <t>23</t>
  </si>
  <si>
    <t>40</t>
  </si>
  <si>
    <t>41</t>
  </si>
  <si>
    <t>Bruttowertschöpfung</t>
  </si>
  <si>
    <t>Land- und
Forst-
wirtschaft,
Fischerei</t>
  </si>
  <si>
    <t>Bau-
gewerbe</t>
  </si>
  <si>
    <t>zu-
sammen</t>
  </si>
  <si>
    <t>Verarbei-
tendes
Gewerbe</t>
  </si>
  <si>
    <t>Tabelle 3.1.1  Bruttowertschöpfung nach differenzierten</t>
  </si>
  <si>
    <t>Produzierendes Gewerbe</t>
  </si>
  <si>
    <t>19</t>
  </si>
  <si>
    <t>Tabelle 3.1.2  Bruttowertschöpfung nach differenzierten</t>
  </si>
  <si>
    <t>Dienst-
leistungs-
bereiche
zu-
sammen</t>
  </si>
  <si>
    <t>Ins-
gesamt</t>
  </si>
  <si>
    <t>dar.</t>
  </si>
  <si>
    <t>15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</si>
  <si>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</si>
  <si>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</si>
  <si>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</si>
  <si>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</si>
  <si>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</si>
  <si>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</si>
  <si>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</si>
  <si>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</si>
  <si>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</si>
  <si>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</si>
  <si>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</si>
  <si>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</si>
  <si>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</si>
  <si>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</si>
  <si>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17</t>
  </si>
  <si>
    <t>42</t>
  </si>
  <si>
    <t>43</t>
  </si>
  <si>
    <t>44</t>
  </si>
  <si>
    <t>45</t>
  </si>
  <si>
    <t>46</t>
  </si>
  <si>
    <t>47</t>
  </si>
  <si>
    <t>Lfd.</t>
  </si>
  <si>
    <t>Nr.</t>
  </si>
  <si>
    <t xml:space="preserve">Berlin </t>
  </si>
  <si>
    <t>preis-</t>
  </si>
  <si>
    <t xml:space="preserve">bereinigt </t>
  </si>
  <si>
    <t xml:space="preserve"> Euro</t>
  </si>
  <si>
    <t>2006</t>
  </si>
  <si>
    <t>Millionen  Stunden</t>
  </si>
  <si>
    <t>2007</t>
  </si>
  <si>
    <t>2008</t>
  </si>
  <si>
    <t xml:space="preserve">   2007   </t>
  </si>
  <si>
    <t>2009</t>
  </si>
  <si>
    <r>
      <t>2008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 </t>
    </r>
  </si>
  <si>
    <t>2010</t>
  </si>
  <si>
    <r>
      <t>2009</t>
    </r>
  </si>
  <si>
    <t>2011</t>
  </si>
  <si>
    <t>H.v. Nahrungs- und Futtermitteln; Getränkeherstellung; Tabakverarbeitung  (10-12)</t>
  </si>
  <si>
    <t>Herstellung von chemischen Erzeugnissen  (20)</t>
  </si>
  <si>
    <t>H. v. Datenverarbeitungsgeräten, elektronischen und optischen Erzeugnissen  (26)</t>
  </si>
  <si>
    <t>Maschinenbau  (28)</t>
  </si>
  <si>
    <t>Energieversorgung  (D)</t>
  </si>
  <si>
    <t>Handel; Instandhaltung und Reparatur von Kraftfahrzeugen  (G)</t>
  </si>
  <si>
    <t>Gastgewerbe  (I)</t>
  </si>
  <si>
    <t>Herstellung von pharmazeutischen Erzeugnissen  (21)</t>
  </si>
  <si>
    <t>Wirtschaftsgliederung (Code WZ 2008)</t>
  </si>
  <si>
    <t xml:space="preserve">absolut </t>
  </si>
  <si>
    <t>Euro (Sp. 1 und Sp. 5: Mill. Euro)</t>
  </si>
  <si>
    <t>Telekommunikation  (61)</t>
  </si>
  <si>
    <t>Öffentliche Verwaltung, Verteidigung; Sozialversicherung  (O)</t>
  </si>
  <si>
    <t>Kunst, Unterhaltung und Erholung  (R)</t>
  </si>
  <si>
    <t>Verkehr und Lagerei   (H)</t>
  </si>
  <si>
    <t>H. v. Textilien, Bekleidung sowie von Leder, Lederwaren und Schuhen  (13-15)</t>
  </si>
  <si>
    <t>Produzierendes Gewerbe  (B-F)</t>
  </si>
  <si>
    <t>Verarbeitendes Gewerbe  (C)</t>
  </si>
  <si>
    <t xml:space="preserve">Wasserversorgung, Abwasser- und Abfallentsorgung  (E) </t>
  </si>
  <si>
    <t>Dienstleistungsbereiche  (G-T)</t>
  </si>
  <si>
    <t>Grundstücks- und Wohnungswesen  (L)</t>
  </si>
  <si>
    <t>Information und Kommunikation  (J)</t>
  </si>
  <si>
    <t>Verlagswesen, Audiovisuelle Medien u. Rundfunk  (58-60)</t>
  </si>
  <si>
    <t>Alle Wirtschaftsbereiche  (A-T)</t>
  </si>
  <si>
    <t>Häusliche Dienste  (T)</t>
  </si>
  <si>
    <t>Gesundheits- und Sozialwesen  (Q)</t>
  </si>
  <si>
    <t>Baugewerbe  (F)</t>
  </si>
  <si>
    <t>Produzierendes Gewerbe ohne Baugewerbe  (B-E)</t>
  </si>
  <si>
    <t>Land- und Forstwirtschaft; Fischerei   (A)</t>
  </si>
  <si>
    <t>Erziehung und Unterricht  (P)</t>
  </si>
  <si>
    <t xml:space="preserve">Deutsch-
land  </t>
  </si>
  <si>
    <r>
      <t>2010</t>
    </r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</si>
  <si>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</si>
  <si>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</si>
  <si>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</si>
  <si>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</si>
  <si>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</si>
  <si>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</si>
  <si>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</si>
  <si>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</si>
  <si>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</si>
  <si>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Tabelle 6.2  Erwerbstätigenstunden (Arbeitsvolumen) in den</t>
  </si>
  <si>
    <t>.</t>
  </si>
  <si>
    <t>Bergbau und Gewinnung v. Steinen und Erden  (B)</t>
  </si>
  <si>
    <t>Metallerzeugung und -bearbeitung; Herstellung von Metallerzeugnissen  (24-25)</t>
  </si>
  <si>
    <t>Herstellung von elektrischen Ausrüstungen  (27)</t>
  </si>
  <si>
    <t>Herstellung von Fahrzeugen und Fahrzeugteilen  (29-30)</t>
  </si>
  <si>
    <t>dav.</t>
  </si>
  <si>
    <t>Erbringung von Finanz- und Versicherungsdienstleistungen  (K)</t>
  </si>
  <si>
    <t>Forschung und Entwicklung  (72)</t>
  </si>
  <si>
    <t>Erbringung von sonstigen wirtschaftlichen Dienstleistungen  (N)</t>
  </si>
  <si>
    <t>Gesundheitswesen  (86)</t>
  </si>
  <si>
    <t>Heime und Sozialwesen  (87-88)</t>
  </si>
  <si>
    <t>Erbringung von sonstige Dienstleistungen  (S)</t>
  </si>
  <si>
    <t xml:space="preserve">A </t>
  </si>
  <si>
    <t xml:space="preserve">B-F </t>
  </si>
  <si>
    <t xml:space="preserve">Produzierendes Gewerbe   </t>
  </si>
  <si>
    <t xml:space="preserve">B </t>
  </si>
  <si>
    <t>Bergbau und Gewinnung von Steinen und Erden   (05-09)</t>
  </si>
  <si>
    <t xml:space="preserve">C </t>
  </si>
  <si>
    <t>Verarbeitendes Gewerbe  (10-33)</t>
  </si>
  <si>
    <t xml:space="preserve">D </t>
  </si>
  <si>
    <t>Energieversorgung   (35)</t>
  </si>
  <si>
    <t xml:space="preserve">E </t>
  </si>
  <si>
    <t xml:space="preserve">Wasservers.; Entsorg.; u. Beseitigung v. Umweltverschm.   (36-39)  </t>
  </si>
  <si>
    <t xml:space="preserve">F </t>
  </si>
  <si>
    <t>Baugewerbe  (41-43)</t>
  </si>
  <si>
    <t xml:space="preserve">G-T </t>
  </si>
  <si>
    <t>Dienstleistungsbereiche</t>
  </si>
  <si>
    <t xml:space="preserve">G </t>
  </si>
  <si>
    <t>Handel; Instandhaltung und Reparatur von Kraftfahrzeugen   (45-47)</t>
  </si>
  <si>
    <t xml:space="preserve">H </t>
  </si>
  <si>
    <t>Verkehr und Lagerei   (49-53)</t>
  </si>
  <si>
    <t xml:space="preserve">I </t>
  </si>
  <si>
    <t>Gastgewerbe   (55-56)</t>
  </si>
  <si>
    <t xml:space="preserve">J </t>
  </si>
  <si>
    <t>Information und Kommunikation   (58-63)</t>
  </si>
  <si>
    <t xml:space="preserve">K </t>
  </si>
  <si>
    <t>Erbringung von Finanz- und Versicherungsdienstl.   (64-66)</t>
  </si>
  <si>
    <t xml:space="preserve">L </t>
  </si>
  <si>
    <t>Grundstücks- und Wohnungswesen   (68)</t>
  </si>
  <si>
    <t xml:space="preserve">M </t>
  </si>
  <si>
    <t>Freiberufl., wissenschaftliche und technische  Dienstleister  (69-75)</t>
  </si>
  <si>
    <t xml:space="preserve">N </t>
  </si>
  <si>
    <t>Erbringung von sonstigen Unternehmensdienstleistungen   (77-82)</t>
  </si>
  <si>
    <t xml:space="preserve">O </t>
  </si>
  <si>
    <t xml:space="preserve">Öffentliche Verwaltung, Verteidigung; Sozialversicherung   (84) </t>
  </si>
  <si>
    <t xml:space="preserve">P </t>
  </si>
  <si>
    <t xml:space="preserve">Erziehung und Unterricht   (85) </t>
  </si>
  <si>
    <t xml:space="preserve">Q </t>
  </si>
  <si>
    <t>Gesundheits- und Sozialwesen    (86-88)</t>
  </si>
  <si>
    <t xml:space="preserve">R </t>
  </si>
  <si>
    <t>Kunst, Unterhaltung und Erholung   (90-93)</t>
  </si>
  <si>
    <t xml:space="preserve">S </t>
  </si>
  <si>
    <t>Erbringung von sonstigen Dienstleistungen   (94-96)</t>
  </si>
  <si>
    <t xml:space="preserve">T </t>
  </si>
  <si>
    <t xml:space="preserve">A-T </t>
  </si>
  <si>
    <t>Anteil an BWS insgesamt in %</t>
  </si>
  <si>
    <t>Tabelle 3.3.2  Bruttowertschöpfung nach differenzierten</t>
  </si>
  <si>
    <t>Tabelle 3.3.1  Bruttowertschöpfung nach differenzierten</t>
  </si>
  <si>
    <t>2012</t>
  </si>
  <si>
    <t>Kokerei und Mineralölverarbeitung   (19)</t>
  </si>
  <si>
    <t>48</t>
  </si>
  <si>
    <t>49</t>
  </si>
  <si>
    <t>50</t>
  </si>
  <si>
    <t>Sonstige Dienstleister  (R-T)</t>
  </si>
  <si>
    <t>B-E</t>
  </si>
  <si>
    <t xml:space="preserve">Produzierendes Gewerbe ohne Baugewerbe   </t>
  </si>
  <si>
    <t>Tabelle 2.1.1  Bruttowertschöpfung in jeweiligen Preisen</t>
  </si>
  <si>
    <t>Tabelle 2.1.2  Bruttowertschöpfung preisbereinigt</t>
  </si>
  <si>
    <t>Tabelle 2.2.1  Bruttowertschöpfung in jeweiligen Preisen</t>
  </si>
  <si>
    <t>Tabelle 2.2.2  Bruttowertschöpfung preisbereinigt nach</t>
  </si>
  <si>
    <t>Tabelle 4.1.1  Bruttoinlandsprodukt in den Ländern</t>
  </si>
  <si>
    <t>Tabelle 4.1.2  Bruttoinlandsprodukt in den Ländern</t>
  </si>
  <si>
    <t xml:space="preserve">preisbereinigt </t>
  </si>
  <si>
    <t xml:space="preserve">in jeweiligen Preisen </t>
  </si>
  <si>
    <t xml:space="preserve">Häusliche Dienste   (97-98) </t>
  </si>
  <si>
    <t>darunter</t>
  </si>
  <si>
    <t>in jeweiligen</t>
  </si>
  <si>
    <t xml:space="preserve">Jahr </t>
  </si>
  <si>
    <t>G-J</t>
  </si>
  <si>
    <t>K-N</t>
  </si>
  <si>
    <t>O-T</t>
  </si>
  <si>
    <t>2013</t>
  </si>
  <si>
    <t>Preisbereinigte Veränderung gegenüber dem Vorjahr in %</t>
  </si>
  <si>
    <t>Erzie-
hung 
und 
Unter-
richt</t>
  </si>
  <si>
    <t>Tabelle 6.1  Erwerbstätige (Inland) in den Ländern</t>
  </si>
  <si>
    <t>2014</t>
  </si>
  <si>
    <t>2015</t>
  </si>
  <si>
    <t xml:space="preserve"> </t>
  </si>
  <si>
    <t xml:space="preserve">je 
Erwerbs-
tätigenstunde </t>
  </si>
  <si>
    <t>Handel; 
Instand-
haltung u. 
Reparaturen 
von Kfz</t>
  </si>
  <si>
    <t xml:space="preserve">Verkehr 
und
Lagerei
</t>
  </si>
  <si>
    <t>Gast-
gewerbe</t>
  </si>
  <si>
    <t>Erbringung 
von Finanz- 
u. Versiche-
rungsdienst-
leistungen</t>
  </si>
  <si>
    <t>Grund-
stücks- 
und Wohnungs-
wesen</t>
  </si>
  <si>
    <t>Erbringung 
freiberufl., 
wissen-
schaftl. u. 
techn. 
Dienst-
leistungen</t>
  </si>
  <si>
    <t>Erbringung 
von  
sonst. 
wirtschaft-
lichen 
Dienstleis-
tungen</t>
  </si>
  <si>
    <t>Öff. Ver-
waltung, 
Vertei-
digung; 
Sozialver-
sicherung</t>
  </si>
  <si>
    <t>Gesund-
heits- 
und 
Sozial-
wesen</t>
  </si>
  <si>
    <t>Finanz-, Versicherungs- u. Unternehmensdienstleister; 
Grundstücks- u. Wohnungswesen</t>
  </si>
  <si>
    <t>Öffentliche u. sonstige Dienstleister; 
Erziehung u. Gesundheit; Private Haushalte</t>
  </si>
  <si>
    <t>Information      
und Kommu-
nikation</t>
  </si>
  <si>
    <t>Kunst, Unter-
haltung u. 
Erholung; 
sonst. 
Dienstleister; 
Private 
Haushalte</t>
  </si>
  <si>
    <t xml:space="preserve">  </t>
  </si>
  <si>
    <t>2016</t>
  </si>
  <si>
    <t>H. v. Erzeugnissen aus Holz u. Papier sowie Druckerzeugnissen   (16-18)</t>
  </si>
  <si>
    <t>H. v. Möbeln, Reparatur. u. Installation v. Maschinen u. Ausrüstungen  (31-33)</t>
  </si>
  <si>
    <t>H. v. Gummi- u. Kunststoffw., Glas, Keramik, Verarb. v. Steinen u. Erden  (22-23)</t>
  </si>
  <si>
    <t>Dienstleistungen der Informationstechnologie; Informationsdienstleister  (62-63)</t>
  </si>
  <si>
    <t>Freiberufliche, wissenschaftliche und technische Dienstleistungen  (M)</t>
  </si>
  <si>
    <t>Rechts- u. Steuerber., Untern.ber., Architektur- u. Ing.büros; techn. Unters. (69-71)</t>
  </si>
  <si>
    <t>Werbung u. Marktforschung; freiberuf.,wiss., techn. Tätigk.; Veterinärw.  (73-75)</t>
  </si>
  <si>
    <t>Öff. u. sonstige Dienstleister; Erziehung u. Gesundheit; Priv. Haushalte  (O-T)</t>
  </si>
  <si>
    <t>Finanz-, Versicherungs-u. Untern.dienstl., Grundstücks-u. Wohnungsw.  (K-N)</t>
  </si>
  <si>
    <t>Öff. u. sonstige Dienstl.; Erziehung u. Gesundheit; Priv. Haushalte</t>
  </si>
  <si>
    <t>Finanz-, Versicher.-u. Untern.dienstl., Grundstücks-u. Wohnungsw.</t>
  </si>
  <si>
    <t>Öffentliche Dienstleister; Erziehung, Gesundheit  (O-Q)</t>
  </si>
  <si>
    <t xml:space="preserve">Land- und Forstwirtschaft, Fischerei </t>
  </si>
  <si>
    <t>BWS zu Herstellungspreisen</t>
  </si>
  <si>
    <t>Land- und Forstwirtschaft, Fischerei</t>
  </si>
  <si>
    <t>2017</t>
  </si>
  <si>
    <t>2018</t>
  </si>
  <si>
    <t>Preisbereinigte Entwicklung, Kettenindex (2015 = 100)</t>
  </si>
  <si>
    <t>2019</t>
  </si>
  <si>
    <t>Kettenindex 2015 = 100</t>
  </si>
  <si>
    <t>2020</t>
  </si>
  <si>
    <t>Tabelle 5.2.1  Bruttoinlandsprodukt je Erwerbstätigenstunde in den</t>
  </si>
  <si>
    <t>Tabelle 5.2.2  Bruttoinlandsprodukt je Erwerbstätigenstunde in den</t>
  </si>
  <si>
    <t>2021</t>
  </si>
  <si>
    <t>Summe aller Länder</t>
  </si>
  <si>
    <t>2022</t>
  </si>
  <si>
    <t>Tabelle 1.2  Bruttoinlandsprodukt in Bayern und in Deutschland 1991 bis 2022</t>
  </si>
  <si>
    <t>nach Wirtschaftsbereichen in Bayern 1991 bis 2022</t>
  </si>
  <si>
    <t>nach Wirtschaftsbereichen in Deutschland 1991 bis 2022</t>
  </si>
  <si>
    <t>Wirtschaftsbereichen in Deutschland 1991 bis 2022</t>
  </si>
  <si>
    <t>Wirtschaftsbereichen in Bayern 1991 bis 2022</t>
  </si>
  <si>
    <t xml:space="preserve"> der Bundesrepublik Deutschland 1991 bis 2022</t>
  </si>
  <si>
    <t>Ländern der Bundesrepublik Deutschland 1991 bis 2022</t>
  </si>
  <si>
    <t>West-
deutschland
(ohne Berlin)</t>
  </si>
  <si>
    <t>Ost-
deutschland
(ohne Berlin)</t>
  </si>
  <si>
    <t>Handel, Verkehr u. Lagerei, Gastgewerbe, 
Information u. Kommunikation</t>
  </si>
  <si>
    <t>Handel, Verkehr u. Lagerei, Gastgewerbe, Information u. Kommunikation  (G-J)</t>
  </si>
  <si>
    <t xml:space="preserve">Handel, Verkehr u. Lagerei, Gastgewerbe, Information u. Kommunikation  </t>
  </si>
  <si>
    <t>in den Ländern der Bundesrepublik Deutschland 1991 bis 2022</t>
  </si>
  <si>
    <t>Tabelle 5.1.1  Bruttoinlandsprodukt je erwerbstätige Person</t>
  </si>
  <si>
    <t>Tabelle 5.1.2  Bruttoinlandsprodukt je erwerbstätige Person</t>
  </si>
  <si>
    <t>Tabelle 5.3.1  Bruttoinlandsprodukt je Einwohnerin bzw. Einwohner</t>
  </si>
  <si>
    <t>Tabelle 5.3.2  Bruttoinlandsprodukt je Einwohnerin bzw. Einwohner</t>
  </si>
  <si>
    <t>Tabelle 6.3  Einwohnerinnen und Einwohner in den</t>
  </si>
  <si>
    <t>je 
erwerbstätige
Person</t>
  </si>
  <si>
    <t>je 
Einwohnerin
bzw.
Einwohner</t>
  </si>
  <si>
    <t xml:space="preserve">          …</t>
  </si>
  <si>
    <t>…</t>
  </si>
  <si>
    <t>Anhang: Wirtschaftszweiggliederung in den Volkswirtschaftlichen Gesamtrechnungen nach WZ 2008</t>
  </si>
  <si>
    <t>Abtei-lungen</t>
  </si>
  <si>
    <t>A*38</t>
  </si>
  <si>
    <t>A*21</t>
  </si>
  <si>
    <r>
      <t xml:space="preserve">A*10 </t>
    </r>
    <r>
      <rPr>
        <b/>
        <sz val="8"/>
        <color indexed="8"/>
        <rFont val="Arial"/>
        <family val="2"/>
      </rPr>
      <t>mit 
Zusammenfassungen</t>
    </r>
  </si>
  <si>
    <t>A*3</t>
  </si>
  <si>
    <t>01 bis 03</t>
  </si>
  <si>
    <t>AA</t>
  </si>
  <si>
    <t>Land- und Forstwirtschaft, 
Fischerei</t>
  </si>
  <si>
    <t>A</t>
  </si>
  <si>
    <t>Gesamte Volkswirtschaft (Summe der Bereiche)</t>
  </si>
  <si>
    <t>05 bis 09</t>
  </si>
  <si>
    <t>BA</t>
  </si>
  <si>
    <t>Bergbau und Gewinnung von Steinen und Erden</t>
  </si>
  <si>
    <t>B</t>
  </si>
  <si>
    <t>Bergbau und Gewinnung von Steinen
und Erden</t>
  </si>
  <si>
    <t>B - E</t>
  </si>
  <si>
    <t>Produzierendes Gewerbe 
ohne Baugewerbe</t>
  </si>
  <si>
    <t>B - F</t>
  </si>
  <si>
    <t>10 bis 12</t>
  </si>
  <si>
    <t>CA</t>
  </si>
  <si>
    <t>Herstellung von Nahrungs- und Futtermitteln; 
Getränkeherstellung; Tabakverarbeitung</t>
  </si>
  <si>
    <t>C</t>
  </si>
  <si>
    <t>Verarbeitendes Gewerbe</t>
  </si>
  <si>
    <t>13 bis 15</t>
  </si>
  <si>
    <t>CB</t>
  </si>
  <si>
    <t>Herstellung von Textilien, Bekleidung, Leder, 
Lederwaren und Schuhen</t>
  </si>
  <si>
    <t>16 bis 18</t>
  </si>
  <si>
    <t>CC</t>
  </si>
  <si>
    <t>Herstellung von Holzwaren, 
Papier und Druckerzeugnissen</t>
  </si>
  <si>
    <t>CD</t>
  </si>
  <si>
    <t>Kokerei und Mineralölverarbeitung</t>
  </si>
  <si>
    <t>CE</t>
  </si>
  <si>
    <t>Herstellung von chemischen Erzeugnissen</t>
  </si>
  <si>
    <t>CF</t>
  </si>
  <si>
    <t>Herstellung von pharmazeutischen Erzeugnissen</t>
  </si>
  <si>
    <t>22 + 23</t>
  </si>
  <si>
    <t>CG</t>
  </si>
  <si>
    <t>Herstellung von Gummi-, Kunststoff- 
und Glaswaren, Keramik u.Ä.</t>
  </si>
  <si>
    <t>24 + 25</t>
  </si>
  <si>
    <t>CH</t>
  </si>
  <si>
    <t>Metallerzeugung und -bearbeitung, Herstellung 
von Metallerzeugnissen</t>
  </si>
  <si>
    <t>CI</t>
  </si>
  <si>
    <t>Herstellung von Datenverarbeitungsgeräten, 
elektronischen und optischen Erzeugnissen</t>
  </si>
  <si>
    <t>CJ</t>
  </si>
  <si>
    <t>Herstellung von elektrischen Ausrüstungen</t>
  </si>
  <si>
    <t>CK</t>
  </si>
  <si>
    <t>Maschinenbau</t>
  </si>
  <si>
    <t>29 + 30</t>
  </si>
  <si>
    <t>CL</t>
  </si>
  <si>
    <t>Fahrzeugbau</t>
  </si>
  <si>
    <t>31 bis 33</t>
  </si>
  <si>
    <t>CM</t>
  </si>
  <si>
    <t>Herstellung von Möbeln, sonstigen Waren, 
Reparatur u. Installation von Maschinen 
und Ausrüstungen</t>
  </si>
  <si>
    <t>DA</t>
  </si>
  <si>
    <t>Energieversorgung</t>
  </si>
  <si>
    <t>D</t>
  </si>
  <si>
    <t>36 bis 39</t>
  </si>
  <si>
    <t>EA</t>
  </si>
  <si>
    <t>Wasserversorgung; Abwasser- und 
Abfallentsorgung und Beseitigung 
von Umweltverschmutzungen</t>
  </si>
  <si>
    <t>E</t>
  </si>
  <si>
    <t>Wasserversorgung; Entsorgung u.Ä.</t>
  </si>
  <si>
    <t>41 bis 43</t>
  </si>
  <si>
    <t>FA</t>
  </si>
  <si>
    <t>Baugewerbe</t>
  </si>
  <si>
    <t>F</t>
  </si>
  <si>
    <t>45 bis 47</t>
  </si>
  <si>
    <t>GA</t>
  </si>
  <si>
    <t>Handel; Instandhaltung und Reparatur
von Kraftfahrzeugen</t>
  </si>
  <si>
    <t>G</t>
  </si>
  <si>
    <t>Handel; Instandhaltung und Reparatur 
von Kraftfahrzeugen</t>
  </si>
  <si>
    <t>G - J</t>
  </si>
  <si>
    <t>Handel, Verkehr und Lagerei, 
Gastgewerbe, Information 
und Kommunikation</t>
  </si>
  <si>
    <t>49 bis 53</t>
  </si>
  <si>
    <t>HA</t>
  </si>
  <si>
    <t>Verkehr und Lagerei</t>
  </si>
  <si>
    <t>H</t>
  </si>
  <si>
    <t>55 + 56</t>
  </si>
  <si>
    <t>IA</t>
  </si>
  <si>
    <t>Gastgewerbe</t>
  </si>
  <si>
    <t>I</t>
  </si>
  <si>
    <t>58 bis 60</t>
  </si>
  <si>
    <t>JA</t>
  </si>
  <si>
    <t>Verlagswesen, audiovisuelle Medien 
und Rundfunk</t>
  </si>
  <si>
    <t>61</t>
  </si>
  <si>
    <t>JB</t>
  </si>
  <si>
    <t>Telekommunikation</t>
  </si>
  <si>
    <t>J</t>
  </si>
  <si>
    <t>Information und Kommunikation</t>
  </si>
  <si>
    <t>62 + 63</t>
  </si>
  <si>
    <t>JC</t>
  </si>
  <si>
    <t>Informationstechnologische Dienstleistungen; Informationsdienstleistungen</t>
  </si>
  <si>
    <t>64 bis 66</t>
  </si>
  <si>
    <t>KA</t>
  </si>
  <si>
    <t>Finanz- und Versicherungsdienstleister</t>
  </si>
  <si>
    <t>K</t>
  </si>
  <si>
    <t>K - N</t>
  </si>
  <si>
    <t>Finanz-, Versicherungs- und
Unternehmensdienstleister;
Grundstücks- und 
Wohnungswesen</t>
  </si>
  <si>
    <t>68</t>
  </si>
  <si>
    <t>LA</t>
  </si>
  <si>
    <t>Grundstücks- und Wohnungswesen</t>
  </si>
  <si>
    <t>L</t>
  </si>
  <si>
    <t>69 bis 71</t>
  </si>
  <si>
    <t>MA</t>
  </si>
  <si>
    <t>Freiberufliche, wissenschaftliche und 
technische Dienstleister</t>
  </si>
  <si>
    <t>M</t>
  </si>
  <si>
    <t>Freiberufliche, wissenschaftliche und
technische Dienstleister</t>
  </si>
  <si>
    <t>G - T</t>
  </si>
  <si>
    <t>72</t>
  </si>
  <si>
    <t>MB</t>
  </si>
  <si>
    <t>Forschung und Entwicklung</t>
  </si>
  <si>
    <t>73 bis 75</t>
  </si>
  <si>
    <t>MC</t>
  </si>
  <si>
    <t>Sonstige freiberufliche, wissenschaftliche 
und technische Dienstleister</t>
  </si>
  <si>
    <t>77 bis 82</t>
  </si>
  <si>
    <t>NA</t>
  </si>
  <si>
    <t>Erbringung von sonstigen wirtschaftlichen 
Dienstleistungen</t>
  </si>
  <si>
    <t>N</t>
  </si>
  <si>
    <t>Sonstige wirtschaftliche Unternehmens-
dienstleister</t>
  </si>
  <si>
    <t>84</t>
  </si>
  <si>
    <t>OA</t>
  </si>
  <si>
    <t>Öffentliche Verwaltung, Verteidigung; 
Sozialversicherung</t>
  </si>
  <si>
    <t>O</t>
  </si>
  <si>
    <t>Öffentliche Verwaltung, Verteidigung;
Sozialversicherung</t>
  </si>
  <si>
    <t>O - T</t>
  </si>
  <si>
    <t>Öffentliche und sonstige 
Dienstleister, Erziehung und 
Gesundheit, Private 
Haushalte mit Hauspersonal</t>
  </si>
  <si>
    <t>85</t>
  </si>
  <si>
    <t>PA</t>
  </si>
  <si>
    <t>Erziehung und Unterricht</t>
  </si>
  <si>
    <t>P</t>
  </si>
  <si>
    <t>86</t>
  </si>
  <si>
    <t>QA</t>
  </si>
  <si>
    <t>Gesundheitswesen</t>
  </si>
  <si>
    <t>Q</t>
  </si>
  <si>
    <t>Gesundheits- und Sozialwesen</t>
  </si>
  <si>
    <t>87 + 88</t>
  </si>
  <si>
    <t>QB</t>
  </si>
  <si>
    <t>Heime und Sozialwesen</t>
  </si>
  <si>
    <t>90 bis 93</t>
  </si>
  <si>
    <t>RA</t>
  </si>
  <si>
    <t>Kunst, Unterhaltung und Erholung</t>
  </si>
  <si>
    <t>R</t>
  </si>
  <si>
    <t>94 bis 96</t>
  </si>
  <si>
    <t>SA</t>
  </si>
  <si>
    <t>Sonstigen Dienstleister a.n.g.</t>
  </si>
  <si>
    <t>S</t>
  </si>
  <si>
    <t>Sonstige Dienstleister a.n.g.</t>
  </si>
  <si>
    <t>97 + 98</t>
  </si>
  <si>
    <t>TA</t>
  </si>
  <si>
    <t>Private Haushalte mit Hauspersonal, 
Herstellung von Waren und Dienstleistungen
durch private Haushalte für den Eigenbedarf 
ohne ausgeprägten Schwerpunkt</t>
  </si>
  <si>
    <t>T</t>
  </si>
  <si>
    <t>Private Haushalte mit Hauspersonal</t>
  </si>
  <si>
    <t>Anzahl in 1.000</t>
  </si>
  <si>
    <t xml:space="preserve">  Anzahl in 1.000</t>
  </si>
  <si>
    <t>________________</t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</si>
  <si>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Die Ergebnisse für die WZ-Abteilungen 10 bis 33 wurden aus der Fachserie 18 Reihe 1.4 des Statistischen Bundesamtes übernommen.</t>
    </r>
  </si>
  <si>
    <r>
      <t>Verarbeitendes Gewerbe  (C)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………………………………………………………………………………………</t>
    </r>
  </si>
  <si>
    <t>Tabelle 1.1  Bruttoinlandsprodukt in Bayern und in Deutschland 1991 bis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</si>
</sst>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164" formatCode="#\ ###\ ###\ ###\ ##0,\ \ \ "/>
    <numFmt numFmtId="165" formatCode="#\ ###\ ###\ ###\ ##0.0\ \ \ "/>
    <numFmt numFmtId="166" formatCode="#\ ###\ ###\ ###\ ##0\ \ \ "/>
    <numFmt numFmtId="167" formatCode="0.0\ \ "/>
    <numFmt numFmtId="168" formatCode="#\ ###\ ##0.00\ \ \ ;\-#\ ###\ ##0.00\ \ \ ;@\ \ \ "/>
    <numFmt numFmtId="169" formatCode="#\ ###\ ##0"/>
    <numFmt numFmtId="170" formatCode="#\ ###\ ##0,\ \ ;\-#\ ###\ ##0,\ \ ;\ \-\ \ \ "/>
    <numFmt numFmtId="171" formatCode="&quot;.&quot;\ \ \ "/>
    <numFmt numFmtId="172" formatCode="#\ ###\ ##0,\ \ ;\-#\ ###\ ##0\ \ \ \ \ \ \ \ \ \ \ \ \ "/>
    <numFmt numFmtId="173" formatCode="#\ ###\ ##0\ \ \ "/>
    <numFmt numFmtId="174" formatCode="\ \ \ #\ ###\ ##0.0,\ \ \ "/>
    <numFmt numFmtId="175" formatCode="\ #\ ###\ ###\ ##0\ \ ;\ \–###\ ###\ ##0\ \ ;\ * \–\ \ ;\ * @\ \ "/>
    <numFmt numFmtId="176" formatCode="\ ##\ ###\ ##0.0\ \ ;\ \–#\ ###\ ##0.0\ \ ;\ * \–\ \ ;\ * @\ \ "/>
    <numFmt numFmtId="177" formatCode="\ ####0.0\ \ ;\ * \–####0.0\ \ ;\ * \X\ \ ;\ * @\ \ "/>
    <numFmt numFmtId="178" formatCode="\ ??0.0\ \ ;\ * \–??0.0\ \ ;\ * \–\ \ ;\ * @\ \ "/>
    <numFmt numFmtId="179" formatCode="\ #\ ###\ ##0.0,\ \ \ "/>
    <numFmt numFmtId="180" formatCode="00"/>
    <numFmt numFmtId="181" formatCode="#\ ###\ ##0\ \ ;\-#\ ###\ ##0\ \ ;\ \-\ \ \ "/>
    <numFmt numFmtId="182" formatCode="0.0\ \ ;\ \-\ 0.0\ \ "/>
    <numFmt numFmtId="183" formatCode="#\ ###\ ###\ ###\ ##0\ \ "/>
    <numFmt numFmtId="184" formatCode="#\ ###\ ##0.0\ \ ;\-#\ ###\ ##0.0\ \ ;\ \-\ \ \ "/>
    <numFmt numFmtId="185" formatCode="#\ ##0,"/>
    <numFmt numFmtId="186" formatCode="#\ ###\ ##0.0\ \ \ ;\-#\ ###\ ##0.0\ \ \ ;@\ \ \ "/>
    <numFmt numFmtId="187" formatCode="\ #\ ###\ ##0.00\ \ \ "/>
    <numFmt numFmtId="188" formatCode="\ ##\ ###\ ##0.0\ \ ;\ \–#\ ###\ ##0.0\ \ ;\ * \–\ \ ;\ * @\ \ \ \ \ \ \ "/>
    <numFmt numFmtId="189" formatCode="\ \ 0.0\ \ "/>
    <numFmt numFmtId="190" formatCode="0.0_ ;\-0.0\ "/>
    <numFmt numFmtId="191" formatCode="#\ ##0,;@*."/>
    <numFmt numFmtId="192" formatCode="@*."/>
  </numFmts>
  <fonts count="28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6.5"/>
      <name val="MS Sans Serif"/>
      <family val="2"/>
    </font>
    <font>
      <sz val="8"/>
      <name val="MetaNormalLF-Roman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7"/>
      <name val="Arial"/>
      <family val="2"/>
    </font>
    <font>
      <sz val="8"/>
      <color rgb="FF0070C0"/>
      <name val="Arial"/>
      <family val="2"/>
    </font>
    <font>
      <sz val="10"/>
      <color rgb="FF0070C0"/>
      <name val="Arial"/>
      <family val="2"/>
    </font>
    <font>
      <sz val="8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hair"/>
    </border>
    <border>
      <left style="medium"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hair"/>
      <bottom/>
    </border>
    <border>
      <left style="medium"/>
      <right/>
      <top style="hair"/>
      <bottom/>
    </border>
    <border>
      <left/>
      <right style="medium"/>
      <top style="hair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/>
      <right style="medium"/>
      <top/>
      <bottom style="hair"/>
    </border>
    <border>
      <left style="medium"/>
      <right style="medium"/>
      <top style="hair"/>
      <bottom style="thin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3" fillId="0" borderId="0">
      <alignment horizontal="right"/>
      <protection/>
    </xf>
    <xf numFmtId="177" fontId="3" fillId="0" borderId="0">
      <alignment horizontal="right"/>
      <protection/>
    </xf>
    <xf numFmtId="178" fontId="3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189" fontId="10" fillId="0" borderId="1">
      <alignment horizontal="left"/>
      <protection/>
    </xf>
  </cellStyleXfs>
  <cellXfs count="459">
    <xf numFmtId="0" fontId="0" fillId="0" borderId="0" xfId="0"/>
    <xf numFmtId="0" fontId="4" fillId="0" borderId="0" xfId="0" applyFont="1" applyFill="1" applyBorder="1" applyAlignment="1" applyProtection="1">
      <alignment vertical="center"/>
      <protection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/>
    <xf numFmtId="184" fontId="2" fillId="0" borderId="0" xfId="0" applyNumberFormat="1" applyFont="1" applyFill="1" applyBorder="1"/>
    <xf numFmtId="49" fontId="1" fillId="0" borderId="0" xfId="0" applyNumberFormat="1" applyFont="1" applyFill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/>
    <xf numFmtId="49" fontId="5" fillId="0" borderId="0" xfId="0" applyNumberFormat="1" applyFont="1" applyFill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horizontal="right" vertical="center"/>
      <protection/>
    </xf>
    <xf numFmtId="167" fontId="5" fillId="0" borderId="0" xfId="0" applyNumberFormat="1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167" fontId="1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1" fillId="0" borderId="0" xfId="0" applyFont="1" applyFill="1"/>
    <xf numFmtId="0" fontId="2" fillId="0" borderId="0" xfId="0" applyFont="1" applyFill="1"/>
    <xf numFmtId="1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2" xfId="0" applyFont="1" applyFill="1" applyBorder="1" applyAlignment="1">
      <alignment horizontal="center" vertical="center"/>
    </xf>
    <xf numFmtId="186" fontId="2" fillId="0" borderId="0" xfId="22" applyNumberFormat="1" applyFont="1" applyFill="1" applyAlignment="1">
      <alignment/>
      <protection/>
    </xf>
    <xf numFmtId="1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/>
    </xf>
    <xf numFmtId="172" fontId="1" fillId="0" borderId="0" xfId="0" applyNumberFormat="1" applyFont="1" applyFill="1" applyBorder="1" applyAlignment="1">
      <alignment horizontal="right" vertical="center"/>
    </xf>
    <xf numFmtId="177" fontId="2" fillId="0" borderId="0" xfId="21" applyFont="1" applyFill="1" applyAlignment="1">
      <alignment horizontal="right"/>
      <protection/>
    </xf>
    <xf numFmtId="174" fontId="2" fillId="0" borderId="0" xfId="0" applyNumberFormat="1" applyFont="1" applyFill="1" applyAlignment="1">
      <alignment/>
    </xf>
    <xf numFmtId="174" fontId="6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 vertical="center" wrapText="1"/>
    </xf>
    <xf numFmtId="182" fontId="2" fillId="0" borderId="0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 applyProtection="1">
      <alignment/>
      <protection/>
    </xf>
    <xf numFmtId="181" fontId="9" fillId="0" borderId="0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1" fontId="2" fillId="0" borderId="2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right" vertical="center"/>
    </xf>
    <xf numFmtId="186" fontId="2" fillId="0" borderId="0" xfId="22" applyNumberFormat="1" applyFont="1" applyFill="1" applyAlignment="1">
      <alignment/>
      <protection/>
    </xf>
    <xf numFmtId="0" fontId="2" fillId="0" borderId="2" xfId="0" applyNumberFormat="1" applyFont="1" applyFill="1" applyBorder="1" applyAlignment="1">
      <alignment horizontal="center" vertical="center"/>
    </xf>
    <xf numFmtId="183" fontId="2" fillId="0" borderId="0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 horizontal="center" vertical="center"/>
    </xf>
    <xf numFmtId="173" fontId="2" fillId="0" borderId="1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/>
    </xf>
    <xf numFmtId="187" fontId="2" fillId="0" borderId="0" xfId="0" applyNumberFormat="1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179" fontId="2" fillId="0" borderId="1" xfId="0" applyNumberFormat="1" applyFon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0" fontId="1" fillId="0" borderId="0" xfId="0" applyFont="1" applyFill="1" applyAlignment="1" applyProtection="1">
      <alignment/>
      <protection/>
    </xf>
    <xf numFmtId="186" fontId="2" fillId="0" borderId="0" xfId="0" applyNumberFormat="1" applyFont="1" applyFill="1" applyBorder="1" applyAlignment="1">
      <alignment/>
    </xf>
    <xf numFmtId="0" fontId="2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171" fontId="1" fillId="0" borderId="0" xfId="0" applyNumberFormat="1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75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169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77" fontId="2" fillId="0" borderId="0" xfId="21" applyFont="1" applyFill="1" applyAlignment="1">
      <alignment horizontal="right"/>
      <protection/>
    </xf>
    <xf numFmtId="168" fontId="1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 applyProtection="1">
      <alignment vertical="center"/>
      <protection/>
    </xf>
    <xf numFmtId="167" fontId="3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/>
    </xf>
    <xf numFmtId="167" fontId="3" fillId="0" borderId="0" xfId="0" applyNumberFormat="1" applyFont="1" applyFill="1" applyBorder="1" applyAlignment="1" applyProtection="1">
      <alignment vertical="center"/>
      <protection/>
    </xf>
    <xf numFmtId="49" fontId="1" fillId="0" borderId="0" xfId="23" applyNumberFormat="1" applyFont="1" applyFill="1" applyAlignment="1" applyProtection="1">
      <alignment horizontal="left" vertical="center"/>
      <protection/>
    </xf>
    <xf numFmtId="49" fontId="1" fillId="0" borderId="0" xfId="23" applyNumberFormat="1" applyFont="1" applyFill="1" applyAlignment="1" applyProtection="1">
      <alignment horizontal="right" vertical="center"/>
      <protection/>
    </xf>
    <xf numFmtId="0" fontId="1" fillId="0" borderId="0" xfId="23" applyFont="1" applyFill="1" applyAlignment="1" applyProtection="1">
      <alignment vertical="center"/>
      <protection/>
    </xf>
    <xf numFmtId="167" fontId="1" fillId="0" borderId="0" xfId="23" applyNumberFormat="1" applyFont="1" applyFill="1" applyAlignment="1" applyProtection="1">
      <alignment vertical="center"/>
      <protection/>
    </xf>
    <xf numFmtId="0" fontId="1" fillId="0" borderId="0" xfId="23" applyFont="1" applyFill="1" applyBorder="1" applyAlignment="1" applyProtection="1">
      <alignment horizontal="center" vertical="center"/>
      <protection/>
    </xf>
    <xf numFmtId="170" fontId="2" fillId="0" borderId="0" xfId="23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/>
    <xf numFmtId="0" fontId="8" fillId="0" borderId="0" xfId="0" applyFont="1" applyFill="1" applyAlignment="1" applyProtection="1">
      <alignment vertical="center"/>
      <protection/>
    </xf>
    <xf numFmtId="167" fontId="8" fillId="0" borderId="0" xfId="0" applyNumberFormat="1" applyFont="1" applyFill="1" applyAlignment="1" applyProtection="1">
      <alignment vertical="center"/>
      <protection/>
    </xf>
    <xf numFmtId="49" fontId="2" fillId="0" borderId="0" xfId="23" applyNumberFormat="1" applyFont="1" applyFill="1" applyBorder="1" applyAlignment="1" applyProtection="1">
      <alignment horizontal="center" vertical="center"/>
      <protection/>
    </xf>
    <xf numFmtId="49" fontId="2" fillId="0" borderId="1" xfId="23" applyNumberFormat="1" applyFont="1" applyFill="1" applyBorder="1" applyAlignment="1" applyProtection="1">
      <alignment horizontal="center" vertical="center"/>
      <protection/>
    </xf>
    <xf numFmtId="0" fontId="2" fillId="0" borderId="0" xfId="23" applyFont="1" applyFill="1" applyBorder="1" applyAlignment="1" applyProtection="1">
      <alignment horizontal="center" vertical="center"/>
      <protection/>
    </xf>
    <xf numFmtId="0" fontId="2" fillId="0" borderId="0" xfId="23" applyFont="1" applyFill="1" applyBorder="1" applyAlignment="1" applyProtection="1">
      <alignment vertical="center"/>
      <protection/>
    </xf>
    <xf numFmtId="0" fontId="2" fillId="0" borderId="0" xfId="23" applyFont="1" applyFill="1" applyAlignment="1" applyProtection="1">
      <alignment vertical="center"/>
      <protection/>
    </xf>
    <xf numFmtId="1" fontId="2" fillId="0" borderId="7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vertical="center"/>
    </xf>
    <xf numFmtId="186" fontId="2" fillId="0" borderId="0" xfId="22" applyNumberFormat="1" applyFont="1" applyFill="1" applyAlignment="1">
      <alignment/>
      <protection/>
    </xf>
    <xf numFmtId="0" fontId="2" fillId="0" borderId="0" xfId="0" applyNumberFormat="1" applyFont="1" applyFill="1" applyBorder="1" applyAlignment="1">
      <alignment horizontal="center" vertical="center"/>
    </xf>
    <xf numFmtId="186" fontId="5" fillId="0" borderId="0" xfId="22" applyNumberFormat="1" applyFont="1" applyFill="1" applyAlignment="1">
      <alignment horizontal="right"/>
      <protection/>
    </xf>
    <xf numFmtId="181" fontId="2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186" fontId="1" fillId="0" borderId="0" xfId="0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/>
    <xf numFmtId="49" fontId="1" fillId="0" borderId="0" xfId="23" applyNumberFormat="1" applyFont="1" applyFill="1" applyBorder="1" applyAlignment="1" applyProtection="1">
      <alignment horizontal="left" vertical="center"/>
      <protection/>
    </xf>
    <xf numFmtId="0" fontId="2" fillId="0" borderId="0" xfId="23" applyNumberFormat="1" applyFont="1" applyFill="1" applyAlignment="1" applyProtection="1">
      <alignment vertical="center"/>
      <protection/>
    </xf>
    <xf numFmtId="167" fontId="2" fillId="0" borderId="0" xfId="23" applyNumberFormat="1" applyFont="1" applyFill="1" applyAlignment="1" applyProtection="1">
      <alignment vertical="center"/>
      <protection/>
    </xf>
    <xf numFmtId="0" fontId="2" fillId="0" borderId="0" xfId="23" applyFont="1" applyFill="1">
      <alignment/>
      <protection/>
    </xf>
    <xf numFmtId="49" fontId="2" fillId="0" borderId="0" xfId="23" applyNumberFormat="1" applyFont="1" applyFill="1" applyAlignment="1" applyProtection="1">
      <alignment horizontal="center" vertical="center"/>
      <protection/>
    </xf>
    <xf numFmtId="0" fontId="2" fillId="0" borderId="0" xfId="23" applyFont="1" applyFill="1" applyAlignment="1" applyProtection="1">
      <alignment horizontal="left" vertical="center"/>
      <protection/>
    </xf>
    <xf numFmtId="49" fontId="2" fillId="0" borderId="8" xfId="23" applyNumberFormat="1" applyFont="1" applyFill="1" applyBorder="1" applyAlignment="1" applyProtection="1">
      <alignment horizontal="center" vertical="center"/>
      <protection/>
    </xf>
    <xf numFmtId="49" fontId="2" fillId="0" borderId="10" xfId="23" applyNumberFormat="1" applyFont="1" applyFill="1" applyBorder="1" applyAlignment="1" applyProtection="1">
      <alignment horizontal="center" vertical="center"/>
      <protection/>
    </xf>
    <xf numFmtId="49" fontId="2" fillId="0" borderId="7" xfId="23" applyNumberFormat="1" applyFont="1" applyFill="1" applyBorder="1" applyAlignment="1" applyProtection="1">
      <alignment horizontal="center" vertical="center"/>
      <protection/>
    </xf>
    <xf numFmtId="0" fontId="2" fillId="0" borderId="10" xfId="23" applyFont="1" applyFill="1" applyBorder="1" applyAlignment="1" applyProtection="1">
      <alignment vertical="center"/>
      <protection/>
    </xf>
    <xf numFmtId="0" fontId="2" fillId="0" borderId="7" xfId="23" applyFont="1" applyFill="1" applyBorder="1" applyAlignment="1" applyProtection="1">
      <alignment horizontal="center" vertical="center"/>
      <protection/>
    </xf>
    <xf numFmtId="0" fontId="2" fillId="0" borderId="1" xfId="23" applyFont="1" applyFill="1" applyBorder="1" applyAlignment="1" applyProtection="1">
      <alignment vertical="center"/>
      <protection/>
    </xf>
    <xf numFmtId="185" fontId="1" fillId="0" borderId="0" xfId="23" applyNumberFormat="1" applyFont="1" applyFill="1" applyBorder="1" applyAlignment="1" applyProtection="1">
      <alignment/>
      <protection/>
    </xf>
    <xf numFmtId="170" fontId="1" fillId="0" borderId="0" xfId="23" applyNumberFormat="1" applyFont="1" applyFill="1" applyBorder="1" applyAlignment="1">
      <alignment/>
      <protection/>
    </xf>
    <xf numFmtId="49" fontId="2" fillId="0" borderId="1" xfId="23" applyNumberFormat="1" applyFont="1" applyFill="1" applyBorder="1" applyAlignment="1" applyProtection="1">
      <alignment horizontal="center"/>
      <protection/>
    </xf>
    <xf numFmtId="0" fontId="2" fillId="0" borderId="0" xfId="23" applyFont="1" applyFill="1" applyAlignment="1">
      <alignment/>
      <protection/>
    </xf>
    <xf numFmtId="0" fontId="1" fillId="0" borderId="0" xfId="23" applyFont="1" applyFill="1" applyAlignment="1" applyProtection="1">
      <alignment/>
      <protection/>
    </xf>
    <xf numFmtId="180" fontId="1" fillId="0" borderId="0" xfId="23" applyNumberFormat="1" applyFont="1" applyFill="1" applyBorder="1" applyAlignment="1" applyProtection="1">
      <alignment horizontal="left"/>
      <protection/>
    </xf>
    <xf numFmtId="0" fontId="2" fillId="0" borderId="0" xfId="23" applyFont="1" applyFill="1" applyAlignment="1" applyProtection="1">
      <alignment/>
      <protection/>
    </xf>
    <xf numFmtId="185" fontId="11" fillId="0" borderId="0" xfId="23" applyNumberFormat="1" applyFont="1" applyFill="1" applyBorder="1" applyAlignment="1">
      <alignment/>
      <protection/>
    </xf>
    <xf numFmtId="170" fontId="2" fillId="0" borderId="0" xfId="23" applyNumberFormat="1" applyFont="1" applyFill="1" applyBorder="1" applyAlignment="1">
      <alignment/>
      <protection/>
    </xf>
    <xf numFmtId="185" fontId="11" fillId="0" borderId="0" xfId="23" applyNumberFormat="1" applyFont="1" applyFill="1" applyBorder="1" applyAlignment="1">
      <alignment/>
      <protection/>
    </xf>
    <xf numFmtId="185" fontId="2" fillId="0" borderId="0" xfId="23" applyNumberFormat="1" applyFont="1" applyFill="1" applyBorder="1" applyAlignment="1" applyProtection="1">
      <alignment horizontal="left"/>
      <protection/>
    </xf>
    <xf numFmtId="180" fontId="2" fillId="0" borderId="0" xfId="23" applyNumberFormat="1" applyFont="1" applyFill="1" applyBorder="1" applyAlignment="1" applyProtection="1">
      <alignment horizontal="left"/>
      <protection/>
    </xf>
    <xf numFmtId="170" fontId="2" fillId="0" borderId="0" xfId="23" applyNumberFormat="1" applyFont="1" applyFill="1" applyBorder="1" applyAlignment="1">
      <alignment horizontal="right"/>
      <protection/>
    </xf>
    <xf numFmtId="170" fontId="1" fillId="0" borderId="0" xfId="23" applyNumberFormat="1" applyFont="1" applyFill="1" applyBorder="1" applyAlignment="1">
      <alignment horizontal="right"/>
      <protection/>
    </xf>
    <xf numFmtId="0" fontId="1" fillId="0" borderId="0" xfId="23" applyFont="1" applyFill="1" applyAlignment="1">
      <alignment/>
      <protection/>
    </xf>
    <xf numFmtId="0" fontId="2" fillId="0" borderId="0" xfId="23" applyFont="1" applyFill="1" applyBorder="1" applyAlignment="1" applyProtection="1">
      <alignment horizontal="left"/>
      <protection/>
    </xf>
    <xf numFmtId="0" fontId="1" fillId="0" borderId="0" xfId="23" applyFont="1" applyFill="1" applyBorder="1" applyAlignment="1" applyProtection="1">
      <alignment horizontal="left"/>
      <protection/>
    </xf>
    <xf numFmtId="170" fontId="1" fillId="0" borderId="0" xfId="23" applyNumberFormat="1" applyFont="1" applyFill="1" applyBorder="1" applyAlignment="1" applyProtection="1">
      <alignment/>
      <protection/>
    </xf>
    <xf numFmtId="49" fontId="2" fillId="0" borderId="0" xfId="23" applyNumberFormat="1" applyFont="1" applyFill="1" applyBorder="1" applyAlignment="1" applyProtection="1">
      <alignment horizontal="center"/>
      <protection/>
    </xf>
    <xf numFmtId="0" fontId="2" fillId="0" borderId="0" xfId="23" applyFont="1" applyFill="1" applyBorder="1" applyAlignment="1">
      <alignment/>
      <protection/>
    </xf>
    <xf numFmtId="0" fontId="2" fillId="0" borderId="0" xfId="23" applyFont="1" applyFill="1" applyBorder="1" applyAlignment="1" applyProtection="1">
      <alignment/>
      <protection/>
    </xf>
    <xf numFmtId="186" fontId="1" fillId="0" borderId="0" xfId="0" applyNumberFormat="1" applyFont="1" applyFill="1" applyBorder="1" applyAlignment="1">
      <alignment/>
    </xf>
    <xf numFmtId="0" fontId="0" fillId="0" borderId="0" xfId="0" applyFont="1" applyFill="1"/>
    <xf numFmtId="49" fontId="5" fillId="0" borderId="0" xfId="23" applyNumberFormat="1" applyFont="1" applyFill="1" applyAlignment="1" applyProtection="1">
      <alignment horizontal="right" vertical="center"/>
      <protection/>
    </xf>
    <xf numFmtId="49" fontId="5" fillId="0" borderId="0" xfId="23" applyNumberFormat="1" applyFont="1" applyFill="1" applyAlignment="1" applyProtection="1">
      <alignment horizontal="left" vertical="center"/>
      <protection/>
    </xf>
    <xf numFmtId="0" fontId="2" fillId="0" borderId="0" xfId="23" applyFont="1" applyFill="1" applyBorder="1">
      <alignment/>
      <protection/>
    </xf>
    <xf numFmtId="0" fontId="1" fillId="0" borderId="0" xfId="23" applyFont="1" applyFill="1" applyBorder="1" applyAlignment="1" applyProtection="1">
      <alignment/>
      <protection/>
    </xf>
    <xf numFmtId="186" fontId="11" fillId="0" borderId="0" xfId="0" applyNumberFormat="1" applyFont="1" applyFill="1" applyBorder="1" applyAlignment="1">
      <alignment/>
    </xf>
    <xf numFmtId="186" fontId="11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 applyProtection="1">
      <alignment horizontal="left" vertical="center"/>
      <protection/>
    </xf>
    <xf numFmtId="49" fontId="6" fillId="0" borderId="0" xfId="0" applyNumberFormat="1" applyFont="1" applyFill="1" applyAlignment="1" applyProtection="1">
      <alignment horizontal="left" vertical="center"/>
      <protection/>
    </xf>
    <xf numFmtId="49" fontId="2" fillId="0" borderId="0" xfId="0" applyNumberFormat="1" applyFont="1" applyFill="1" applyAlignment="1" applyProtection="1">
      <alignment horizontal="right" vertical="center"/>
      <protection/>
    </xf>
    <xf numFmtId="167" fontId="6" fillId="0" borderId="0" xfId="0" applyNumberFormat="1" applyFont="1" applyFill="1" applyAlignment="1" applyProtection="1">
      <alignment vertical="center"/>
      <protection/>
    </xf>
    <xf numFmtId="167" fontId="2" fillId="0" borderId="0" xfId="0" applyNumberFormat="1" applyFont="1" applyFill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167" fontId="6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49" fontId="2" fillId="0" borderId="2" xfId="23" applyNumberFormat="1" applyFont="1" applyFill="1" applyBorder="1" applyAlignment="1" applyProtection="1">
      <alignment horizontal="center" vertical="center"/>
      <protection/>
    </xf>
    <xf numFmtId="0" fontId="1" fillId="0" borderId="0" xfId="23" applyFont="1" applyFill="1" applyBorder="1" applyAlignment="1">
      <alignment/>
      <protection/>
    </xf>
    <xf numFmtId="49" fontId="1" fillId="0" borderId="0" xfId="23" applyNumberFormat="1" applyFont="1" applyFill="1" applyBorder="1" applyAlignment="1" applyProtection="1">
      <alignment horizontal="center" vertical="center"/>
      <protection/>
    </xf>
    <xf numFmtId="49" fontId="1" fillId="0" borderId="1" xfId="23" applyNumberFormat="1" applyFont="1" applyFill="1" applyBorder="1" applyAlignment="1" applyProtection="1">
      <alignment horizontal="center" vertical="center"/>
      <protection/>
    </xf>
    <xf numFmtId="0" fontId="1" fillId="0" borderId="0" xfId="23" applyFont="1" applyFill="1" applyBorder="1" applyAlignment="1" applyProtection="1">
      <alignment vertical="center"/>
      <protection/>
    </xf>
    <xf numFmtId="49" fontId="1" fillId="0" borderId="2" xfId="23" applyNumberFormat="1" applyFont="1" applyFill="1" applyBorder="1" applyAlignment="1" applyProtection="1">
      <alignment horizontal="center" vertical="center"/>
      <protection/>
    </xf>
    <xf numFmtId="49" fontId="2" fillId="0" borderId="2" xfId="23" applyNumberFormat="1" applyFont="1" applyFill="1" applyBorder="1" applyAlignment="1" applyProtection="1">
      <alignment horizontal="center"/>
      <protection/>
    </xf>
    <xf numFmtId="0" fontId="1" fillId="0" borderId="0" xfId="23" applyFont="1" applyFill="1">
      <alignment/>
      <protection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/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 applyProtection="1">
      <alignment horizontal="center"/>
      <protection/>
    </xf>
    <xf numFmtId="170" fontId="1" fillId="0" borderId="0" xfId="0" applyNumberFormat="1" applyFont="1" applyFill="1" applyBorder="1" applyAlignment="1">
      <alignment/>
    </xf>
    <xf numFmtId="49" fontId="2" fillId="0" borderId="1" xfId="0" applyNumberFormat="1" applyFont="1" applyFill="1" applyBorder="1" applyAlignment="1" applyProtection="1">
      <alignment horizontal="center"/>
      <protection/>
    </xf>
    <xf numFmtId="170" fontId="2" fillId="0" borderId="0" xfId="0" applyNumberFormat="1" applyFont="1" applyFill="1" applyBorder="1" applyAlignment="1">
      <alignment/>
    </xf>
    <xf numFmtId="170" fontId="2" fillId="0" borderId="0" xfId="0" applyNumberFormat="1" applyFont="1" applyFill="1" applyBorder="1" applyAlignment="1" applyProtection="1">
      <alignment/>
      <protection/>
    </xf>
    <xf numFmtId="18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170" fontId="1" fillId="0" borderId="0" xfId="0" applyNumberFormat="1" applyFont="1" applyFill="1" applyBorder="1" applyAlignment="1" applyProtection="1">
      <alignment/>
      <protection/>
    </xf>
    <xf numFmtId="49" fontId="2" fillId="0" borderId="8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7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 horizontal="center" vertical="center"/>
      <protection/>
    </xf>
    <xf numFmtId="49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91" fontId="2" fillId="0" borderId="2" xfId="0" applyNumberFormat="1" applyFont="1" applyFill="1" applyBorder="1" applyAlignment="1" applyProtection="1">
      <alignment/>
      <protection/>
    </xf>
    <xf numFmtId="167" fontId="2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167" fontId="27" fillId="0" borderId="0" xfId="0" applyNumberFormat="1" applyFont="1" applyFill="1" applyAlignment="1" applyProtection="1">
      <alignment vertical="center"/>
      <protection/>
    </xf>
    <xf numFmtId="0" fontId="2" fillId="0" borderId="1" xfId="0" applyFont="1" applyFill="1" applyBorder="1" applyAlignment="1" applyProtection="1">
      <alignment vertical="center"/>
      <protection/>
    </xf>
    <xf numFmtId="192" fontId="1" fillId="0" borderId="2" xfId="23" applyNumberFormat="1" applyFont="1" applyFill="1" applyBorder="1" applyAlignment="1">
      <alignment/>
      <protection/>
    </xf>
    <xf numFmtId="192" fontId="2" fillId="0" borderId="2" xfId="23" applyNumberFormat="1" applyFont="1" applyFill="1" applyBorder="1" applyAlignment="1">
      <alignment/>
      <protection/>
    </xf>
    <xf numFmtId="0" fontId="27" fillId="0" borderId="0" xfId="0" applyFont="1" applyFill="1" applyBorder="1" applyAlignment="1">
      <alignment horizontal="left" vertical="center"/>
    </xf>
    <xf numFmtId="170" fontId="2" fillId="0" borderId="0" xfId="23" applyNumberFormat="1" applyFont="1" applyFill="1" applyAlignment="1" applyProtection="1">
      <alignment/>
      <protection/>
    </xf>
    <xf numFmtId="190" fontId="2" fillId="0" borderId="0" xfId="23" applyNumberFormat="1" applyFont="1" applyFill="1" applyAlignment="1" applyProtection="1">
      <alignment vertical="center"/>
      <protection/>
    </xf>
    <xf numFmtId="184" fontId="2" fillId="0" borderId="0" xfId="0" applyNumberFormat="1" applyFont="1" applyFill="1" applyAlignment="1">
      <alignment vertical="center"/>
    </xf>
    <xf numFmtId="190" fontId="2" fillId="0" borderId="0" xfId="23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/>
    <xf numFmtId="0" fontId="2" fillId="0" borderId="0" xfId="0" applyFont="1" applyFill="1" applyBorder="1" applyAlignment="1">
      <alignment horizontal="left" vertical="center" indent="1"/>
    </xf>
    <xf numFmtId="188" fontId="2" fillId="0" borderId="1" xfId="0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186" fontId="12" fillId="0" borderId="0" xfId="22" applyNumberFormat="1" applyFont="1" applyFill="1" applyAlignment="1">
      <alignment/>
      <protection/>
    </xf>
    <xf numFmtId="168" fontId="13" fillId="0" borderId="0" xfId="0" applyNumberFormat="1" applyFont="1" applyFill="1" applyBorder="1" applyAlignment="1">
      <alignment horizontal="right" vertical="center"/>
    </xf>
    <xf numFmtId="172" fontId="13" fillId="0" borderId="0" xfId="0" applyNumberFormat="1" applyFont="1" applyFill="1" applyBorder="1" applyAlignment="1">
      <alignment horizontal="right" vertical="center"/>
    </xf>
    <xf numFmtId="190" fontId="13" fillId="0" borderId="0" xfId="23" applyNumberFormat="1" applyFont="1" applyFill="1" applyBorder="1" applyAlignment="1" applyProtection="1">
      <alignment/>
      <protection/>
    </xf>
    <xf numFmtId="190" fontId="12" fillId="0" borderId="0" xfId="23" applyNumberFormat="1" applyFont="1" applyFill="1" applyBorder="1" applyAlignment="1" applyProtection="1">
      <alignment/>
      <protection/>
    </xf>
    <xf numFmtId="168" fontId="12" fillId="0" borderId="0" xfId="0" applyNumberFormat="1" applyFont="1" applyFill="1" applyBorder="1" applyAlignment="1">
      <alignment horizontal="right" vertical="center"/>
    </xf>
    <xf numFmtId="186" fontId="14" fillId="0" borderId="0" xfId="22" applyNumberFormat="1" applyFont="1" applyFill="1" applyAlignment="1">
      <alignment horizontal="right"/>
      <protection/>
    </xf>
    <xf numFmtId="186" fontId="12" fillId="0" borderId="0" xfId="22" applyNumberFormat="1" applyFont="1" applyFill="1" applyBorder="1" applyAlignment="1">
      <alignment/>
      <protection/>
    </xf>
    <xf numFmtId="177" fontId="12" fillId="0" borderId="0" xfId="21" applyFont="1" applyFill="1" applyAlignment="1">
      <alignment horizontal="right"/>
      <protection/>
    </xf>
    <xf numFmtId="165" fontId="12" fillId="0" borderId="0" xfId="0" applyNumberFormat="1" applyFont="1" applyFill="1" applyBorder="1" applyAlignment="1">
      <alignment vertical="center"/>
    </xf>
    <xf numFmtId="0" fontId="2" fillId="0" borderId="2" xfId="23" applyFont="1" applyFill="1" applyBorder="1" applyAlignment="1" applyProtection="1">
      <alignment vertical="center"/>
      <protection/>
    </xf>
    <xf numFmtId="0" fontId="15" fillId="0" borderId="0" xfId="24" applyFont="1" applyFill="1" applyBorder="1" applyAlignment="1">
      <alignment vertical="top"/>
      <protection/>
    </xf>
    <xf numFmtId="0" fontId="16" fillId="0" borderId="0" xfId="24" applyFont="1" applyFill="1" applyAlignment="1">
      <alignment vertical="top"/>
      <protection/>
    </xf>
    <xf numFmtId="0" fontId="16" fillId="0" borderId="0" xfId="24" applyFont="1" applyFill="1" applyBorder="1" applyAlignment="1">
      <alignment horizontal="center" vertical="top"/>
      <protection/>
    </xf>
    <xf numFmtId="0" fontId="16" fillId="0" borderId="0" xfId="24" applyFont="1" applyFill="1" applyBorder="1" applyAlignment="1">
      <alignment vertical="top" wrapText="1"/>
      <protection/>
    </xf>
    <xf numFmtId="0" fontId="16" fillId="0" borderId="0" xfId="24" applyFont="1" applyFill="1" applyBorder="1" applyAlignment="1">
      <alignment vertical="top"/>
      <protection/>
    </xf>
    <xf numFmtId="0" fontId="16" fillId="0" borderId="0" xfId="24" applyFont="1" applyFill="1" applyBorder="1" applyAlignment="1">
      <alignment horizontal="center" vertical="top" wrapText="1"/>
      <protection/>
    </xf>
    <xf numFmtId="0" fontId="17" fillId="0" borderId="0" xfId="24" applyFont="1" applyFill="1" applyAlignment="1">
      <alignment vertical="top"/>
      <protection/>
    </xf>
    <xf numFmtId="0" fontId="19" fillId="0" borderId="0" xfId="24" applyFont="1" applyFill="1" applyBorder="1" applyAlignment="1">
      <alignment vertical="top"/>
      <protection/>
    </xf>
    <xf numFmtId="0" fontId="21" fillId="0" borderId="0" xfId="24" applyFont="1" applyFill="1" applyBorder="1" applyAlignment="1">
      <alignment vertical="top"/>
      <protection/>
    </xf>
    <xf numFmtId="0" fontId="17" fillId="0" borderId="0" xfId="24" applyFont="1" applyFill="1" applyBorder="1" applyAlignment="1">
      <alignment horizontal="center" vertical="top"/>
      <protection/>
    </xf>
    <xf numFmtId="0" fontId="23" fillId="0" borderId="0" xfId="24" applyFont="1" applyFill="1" applyBorder="1" applyAlignment="1">
      <alignment vertical="top" textRotation="180"/>
      <protection/>
    </xf>
    <xf numFmtId="0" fontId="15" fillId="3" borderId="0" xfId="24" applyFont="1" applyFill="1" applyBorder="1" applyAlignment="1">
      <alignment vertical="top"/>
      <protection/>
    </xf>
    <xf numFmtId="0" fontId="16" fillId="3" borderId="0" xfId="24" applyFont="1" applyFill="1" applyAlignment="1">
      <alignment vertical="top"/>
      <protection/>
    </xf>
    <xf numFmtId="0" fontId="16" fillId="3" borderId="0" xfId="24" applyFont="1" applyFill="1" applyBorder="1" applyAlignment="1">
      <alignment horizontal="center" vertical="top"/>
      <protection/>
    </xf>
    <xf numFmtId="0" fontId="16" fillId="3" borderId="0" xfId="24" applyFont="1" applyFill="1" applyBorder="1" applyAlignment="1">
      <alignment vertical="top" wrapText="1"/>
      <protection/>
    </xf>
    <xf numFmtId="0" fontId="16" fillId="3" borderId="0" xfId="24" applyFont="1" applyFill="1" applyBorder="1" applyAlignment="1">
      <alignment vertical="top"/>
      <protection/>
    </xf>
    <xf numFmtId="0" fontId="16" fillId="3" borderId="0" xfId="24" applyFont="1" applyFill="1" applyBorder="1" applyAlignment="1">
      <alignment horizontal="center" vertical="top" wrapText="1"/>
      <protection/>
    </xf>
    <xf numFmtId="0" fontId="17" fillId="3" borderId="0" xfId="24" applyFont="1" applyFill="1" applyAlignment="1">
      <alignment vertical="top"/>
      <protection/>
    </xf>
    <xf numFmtId="0" fontId="20" fillId="3" borderId="11" xfId="24" applyFont="1" applyFill="1" applyBorder="1" applyAlignment="1">
      <alignment horizontal="center" vertical="center" wrapText="1"/>
      <protection/>
    </xf>
    <xf numFmtId="0" fontId="21" fillId="3" borderId="0" xfId="24" applyFont="1" applyFill="1" applyAlignment="1">
      <alignment vertical="top"/>
      <protection/>
    </xf>
    <xf numFmtId="0" fontId="21" fillId="3" borderId="12" xfId="24" applyFont="1" applyFill="1" applyBorder="1" applyAlignment="1">
      <alignment horizontal="center" vertical="top"/>
      <protection/>
    </xf>
    <xf numFmtId="0" fontId="21" fillId="3" borderId="12" xfId="24" applyFont="1" applyFill="1" applyBorder="1" applyAlignment="1">
      <alignment horizontal="center" vertical="top" wrapText="1"/>
      <protection/>
    </xf>
    <xf numFmtId="0" fontId="21" fillId="3" borderId="13" xfId="24" applyFont="1" applyFill="1" applyBorder="1" applyAlignment="1">
      <alignment vertical="top" wrapText="1"/>
      <protection/>
    </xf>
    <xf numFmtId="0" fontId="22" fillId="3" borderId="14" xfId="24" applyFont="1" applyFill="1" applyBorder="1" applyAlignment="1">
      <alignment horizontal="center" vertical="top"/>
      <protection/>
    </xf>
    <xf numFmtId="0" fontId="21" fillId="3" borderId="0" xfId="24" applyFont="1" applyFill="1" applyBorder="1" applyAlignment="1">
      <alignment vertical="top"/>
      <protection/>
    </xf>
    <xf numFmtId="0" fontId="15" fillId="3" borderId="0" xfId="24" applyFont="1" applyFill="1" applyBorder="1" applyAlignment="1">
      <alignment horizontal="center" vertical="top"/>
      <protection/>
    </xf>
    <xf numFmtId="0" fontId="20" fillId="3" borderId="0" xfId="24" applyFont="1" applyFill="1" applyBorder="1" applyAlignment="1">
      <alignment horizontal="center" vertical="top"/>
      <protection/>
    </xf>
    <xf numFmtId="0" fontId="20" fillId="3" borderId="0" xfId="24" applyFont="1" applyFill="1" applyBorder="1" applyAlignment="1">
      <alignment horizontal="center" vertical="top" wrapText="1"/>
      <protection/>
    </xf>
    <xf numFmtId="0" fontId="16" fillId="3" borderId="12" xfId="24" applyFont="1" applyFill="1" applyBorder="1" applyAlignment="1">
      <alignment vertical="top"/>
      <protection/>
    </xf>
    <xf numFmtId="0" fontId="16" fillId="3" borderId="12" xfId="24" applyFont="1" applyFill="1" applyBorder="1" applyAlignment="1">
      <alignment vertical="top" wrapText="1"/>
      <protection/>
    </xf>
    <xf numFmtId="0" fontId="16" fillId="3" borderId="14" xfId="24" applyFont="1" applyFill="1" applyBorder="1" applyAlignment="1">
      <alignment vertical="top" wrapText="1"/>
      <protection/>
    </xf>
    <xf numFmtId="0" fontId="17" fillId="3" borderId="12" xfId="24" applyFont="1" applyFill="1" applyBorder="1" applyAlignment="1">
      <alignment vertical="top"/>
      <protection/>
    </xf>
    <xf numFmtId="0" fontId="17" fillId="3" borderId="12" xfId="24" applyFont="1" applyFill="1" applyBorder="1" applyAlignment="1">
      <alignment vertical="top" wrapText="1"/>
      <protection/>
    </xf>
    <xf numFmtId="0" fontId="17" fillId="3" borderId="14" xfId="24" applyFont="1" applyFill="1" applyBorder="1" applyAlignment="1">
      <alignment vertical="top" wrapText="1"/>
      <protection/>
    </xf>
    <xf numFmtId="0" fontId="17" fillId="3" borderId="0" xfId="24" applyFont="1" applyFill="1" applyBorder="1" applyAlignment="1">
      <alignment vertical="top"/>
      <protection/>
    </xf>
    <xf numFmtId="0" fontId="17" fillId="3" borderId="15" xfId="24" applyNumberFormat="1" applyFont="1" applyFill="1" applyBorder="1" applyAlignment="1" quotePrefix="1">
      <alignment horizontal="center" vertical="center" wrapText="1"/>
      <protection/>
    </xf>
    <xf numFmtId="0" fontId="17" fillId="3" borderId="16" xfId="24" applyNumberFormat="1" applyFont="1" applyFill="1" applyBorder="1" applyAlignment="1">
      <alignment horizontal="center" vertical="center" wrapText="1"/>
      <protection/>
    </xf>
    <xf numFmtId="0" fontId="17" fillId="3" borderId="17" xfId="24" applyFont="1" applyFill="1" applyBorder="1" applyAlignment="1">
      <alignment horizontal="left" vertical="center" wrapText="1"/>
      <protection/>
    </xf>
    <xf numFmtId="0" fontId="17" fillId="3" borderId="18" xfId="24" applyNumberFormat="1" applyFont="1" applyFill="1" applyBorder="1" applyAlignment="1" quotePrefix="1">
      <alignment horizontal="center" vertical="center" wrapText="1"/>
      <protection/>
    </xf>
    <xf numFmtId="0" fontId="17" fillId="3" borderId="19" xfId="24" applyNumberFormat="1" applyFont="1" applyFill="1" applyBorder="1" applyAlignment="1">
      <alignment horizontal="center" vertical="center" wrapText="1"/>
      <protection/>
    </xf>
    <xf numFmtId="0" fontId="17" fillId="3" borderId="20" xfId="24" applyFont="1" applyFill="1" applyBorder="1" applyAlignment="1">
      <alignment vertical="center" wrapText="1"/>
      <protection/>
    </xf>
    <xf numFmtId="0" fontId="17" fillId="3" borderId="0" xfId="24" applyFont="1" applyFill="1" applyBorder="1" applyAlignment="1">
      <alignment vertical="top" wrapText="1"/>
      <protection/>
    </xf>
    <xf numFmtId="0" fontId="17" fillId="3" borderId="0" xfId="24" applyNumberFormat="1" applyFont="1" applyFill="1" applyBorder="1" applyAlignment="1">
      <alignment horizontal="center" vertical="center" wrapText="1"/>
      <protection/>
    </xf>
    <xf numFmtId="0" fontId="17" fillId="3" borderId="0" xfId="24" applyFont="1" applyFill="1" applyBorder="1" applyAlignment="1">
      <alignment vertical="center" wrapText="1"/>
      <protection/>
    </xf>
    <xf numFmtId="0" fontId="17" fillId="3" borderId="21" xfId="24" applyNumberFormat="1" applyFont="1" applyFill="1" applyBorder="1" applyAlignment="1" quotePrefix="1">
      <alignment horizontal="center" vertical="center" wrapText="1"/>
      <protection/>
    </xf>
    <xf numFmtId="0" fontId="17" fillId="3" borderId="22" xfId="24" applyNumberFormat="1" applyFont="1" applyFill="1" applyBorder="1" applyAlignment="1">
      <alignment horizontal="center" vertical="center" wrapText="1"/>
      <protection/>
    </xf>
    <xf numFmtId="0" fontId="17" fillId="3" borderId="23" xfId="24" applyFont="1" applyFill="1" applyBorder="1" applyAlignment="1">
      <alignment vertical="center" wrapText="1"/>
      <protection/>
    </xf>
    <xf numFmtId="0" fontId="16" fillId="3" borderId="16" xfId="24" applyFont="1" applyFill="1" applyBorder="1" applyAlignment="1">
      <alignment horizontal="center" vertical="top" wrapText="1"/>
      <protection/>
    </xf>
    <xf numFmtId="0" fontId="16" fillId="3" borderId="17" xfId="24" applyFont="1" applyFill="1" applyBorder="1" applyAlignment="1">
      <alignment vertical="top" wrapText="1"/>
      <protection/>
    </xf>
    <xf numFmtId="0" fontId="16" fillId="3" borderId="14" xfId="24" applyFont="1" applyFill="1" applyBorder="1" applyAlignment="1">
      <alignment horizontal="center" vertical="top" wrapText="1"/>
      <protection/>
    </xf>
    <xf numFmtId="0" fontId="16" fillId="3" borderId="13" xfId="24" applyFont="1" applyFill="1" applyBorder="1" applyAlignment="1">
      <alignment vertical="top" wrapText="1"/>
      <protection/>
    </xf>
    <xf numFmtId="0" fontId="17" fillId="3" borderId="12" xfId="24" applyNumberFormat="1" applyFont="1" applyFill="1" applyBorder="1" applyAlignment="1" quotePrefix="1">
      <alignment horizontal="center" vertical="center" wrapText="1"/>
      <protection/>
    </xf>
    <xf numFmtId="0" fontId="17" fillId="3" borderId="14" xfId="24" applyNumberFormat="1" applyFont="1" applyFill="1" applyBorder="1" applyAlignment="1">
      <alignment horizontal="center" vertical="center" wrapText="1"/>
      <protection/>
    </xf>
    <xf numFmtId="0" fontId="17" fillId="3" borderId="13" xfId="24" applyFont="1" applyFill="1" applyBorder="1" applyAlignment="1">
      <alignment vertical="center" wrapText="1"/>
      <protection/>
    </xf>
    <xf numFmtId="0" fontId="17" fillId="3" borderId="24" xfId="24" applyNumberFormat="1" applyFont="1" applyFill="1" applyBorder="1" applyAlignment="1" quotePrefix="1">
      <alignment horizontal="center" vertical="center" wrapText="1"/>
      <protection/>
    </xf>
    <xf numFmtId="0" fontId="17" fillId="3" borderId="25" xfId="24" applyNumberFormat="1" applyFont="1" applyFill="1" applyBorder="1" applyAlignment="1">
      <alignment horizontal="center" vertical="center" wrapText="1"/>
      <protection/>
    </xf>
    <xf numFmtId="0" fontId="17" fillId="3" borderId="26" xfId="24" applyFont="1" applyFill="1" applyBorder="1" applyAlignment="1">
      <alignment horizontal="left" vertical="center" wrapText="1"/>
      <protection/>
    </xf>
    <xf numFmtId="0" fontId="17" fillId="3" borderId="27" xfId="24" applyNumberFormat="1" applyFont="1" applyFill="1" applyBorder="1" applyAlignment="1">
      <alignment horizontal="center" vertical="center" wrapText="1"/>
      <protection/>
    </xf>
    <xf numFmtId="0" fontId="17" fillId="3" borderId="28" xfId="24" applyFont="1" applyFill="1" applyBorder="1" applyAlignment="1">
      <alignment vertical="center" wrapText="1"/>
      <protection/>
    </xf>
    <xf numFmtId="0" fontId="17" fillId="3" borderId="29" xfId="24" applyNumberFormat="1" applyFont="1" applyFill="1" applyBorder="1" applyAlignment="1" quotePrefix="1">
      <alignment horizontal="center" vertical="center"/>
      <protection/>
    </xf>
    <xf numFmtId="0" fontId="17" fillId="3" borderId="30" xfId="24" applyNumberFormat="1" applyFont="1" applyFill="1" applyBorder="1" applyAlignment="1">
      <alignment horizontal="center" vertical="center"/>
      <protection/>
    </xf>
    <xf numFmtId="0" fontId="17" fillId="3" borderId="31" xfId="24" applyFont="1" applyFill="1" applyBorder="1" applyAlignment="1">
      <alignment vertical="center" wrapText="1"/>
      <protection/>
    </xf>
    <xf numFmtId="0" fontId="16" fillId="3" borderId="32" xfId="24" applyFont="1" applyFill="1" applyBorder="1" applyAlignment="1">
      <alignment horizontal="center" vertical="center"/>
      <protection/>
    </xf>
    <xf numFmtId="0" fontId="16" fillId="3" borderId="33" xfId="24" applyFont="1" applyFill="1" applyBorder="1" applyAlignment="1">
      <alignment vertical="center" wrapText="1"/>
      <protection/>
    </xf>
    <xf numFmtId="0" fontId="17" fillId="3" borderId="34" xfId="24" applyNumberFormat="1" applyFont="1" applyFill="1" applyBorder="1" applyAlignment="1" quotePrefix="1">
      <alignment horizontal="center" vertical="center" wrapText="1"/>
      <protection/>
    </xf>
    <xf numFmtId="0" fontId="17" fillId="3" borderId="35" xfId="24" applyNumberFormat="1" applyFont="1" applyFill="1" applyBorder="1" applyAlignment="1">
      <alignment horizontal="center" vertical="center" wrapText="1"/>
      <protection/>
    </xf>
    <xf numFmtId="0" fontId="17" fillId="3" borderId="36" xfId="24" applyFont="1" applyFill="1" applyBorder="1" applyAlignment="1">
      <alignment vertical="center" wrapText="1"/>
      <protection/>
    </xf>
    <xf numFmtId="0" fontId="17" fillId="3" borderId="14" xfId="24" applyNumberFormat="1" applyFont="1" applyFill="1" applyBorder="1" applyAlignment="1">
      <alignment horizontal="center" vertical="center"/>
      <protection/>
    </xf>
    <xf numFmtId="0" fontId="17" fillId="3" borderId="28" xfId="24" applyFont="1" applyFill="1" applyBorder="1" applyAlignment="1">
      <alignment horizontal="left" vertical="center" wrapText="1"/>
      <protection/>
    </xf>
    <xf numFmtId="0" fontId="17" fillId="3" borderId="36" xfId="24" applyFont="1" applyFill="1" applyBorder="1" applyAlignment="1">
      <alignment horizontal="left" vertical="center" wrapText="1"/>
      <protection/>
    </xf>
    <xf numFmtId="0" fontId="17" fillId="3" borderId="26" xfId="24" applyFont="1" applyFill="1" applyBorder="1" applyAlignment="1">
      <alignment vertical="center" wrapText="1"/>
      <protection/>
    </xf>
    <xf numFmtId="0" fontId="17" fillId="3" borderId="14" xfId="24" applyNumberFormat="1" applyFont="1" applyFill="1" applyBorder="1" applyAlignment="1">
      <alignment horizontal="center" vertical="top" wrapText="1"/>
      <protection/>
    </xf>
    <xf numFmtId="0" fontId="17" fillId="3" borderId="13" xfId="24" applyFont="1" applyFill="1" applyBorder="1" applyAlignment="1">
      <alignment vertical="top" wrapText="1"/>
      <protection/>
    </xf>
    <xf numFmtId="0" fontId="17" fillId="3" borderId="37" xfId="24" applyNumberFormat="1" applyFont="1" applyFill="1" applyBorder="1" applyAlignment="1" quotePrefix="1">
      <alignment horizontal="center" vertical="center" wrapText="1"/>
      <protection/>
    </xf>
    <xf numFmtId="0" fontId="17" fillId="3" borderId="38" xfId="24" applyNumberFormat="1" applyFont="1" applyFill="1" applyBorder="1" applyAlignment="1">
      <alignment horizontal="center" vertical="center" wrapText="1"/>
      <protection/>
    </xf>
    <xf numFmtId="0" fontId="17" fillId="3" borderId="39" xfId="24" applyFont="1" applyFill="1" applyBorder="1" applyAlignment="1">
      <alignment vertical="center" wrapText="1"/>
      <protection/>
    </xf>
    <xf numFmtId="0" fontId="17" fillId="3" borderId="29" xfId="24" applyNumberFormat="1" applyFont="1" applyFill="1" applyBorder="1" applyAlignment="1" quotePrefix="1">
      <alignment horizontal="center" vertical="center" wrapText="1"/>
      <protection/>
    </xf>
    <xf numFmtId="0" fontId="17" fillId="3" borderId="30" xfId="24" applyNumberFormat="1" applyFont="1" applyFill="1" applyBorder="1" applyAlignment="1">
      <alignment horizontal="center" vertical="center" wrapText="1"/>
      <protection/>
    </xf>
    <xf numFmtId="0" fontId="17" fillId="3" borderId="40" xfId="24" applyNumberFormat="1" applyFont="1" applyFill="1" applyBorder="1" applyAlignment="1" quotePrefix="1">
      <alignment horizontal="center" vertical="center" wrapText="1"/>
      <protection/>
    </xf>
    <xf numFmtId="0" fontId="17" fillId="3" borderId="41" xfId="24" applyNumberFormat="1" applyFont="1" applyFill="1" applyBorder="1" applyAlignment="1">
      <alignment horizontal="center" vertical="center" wrapText="1"/>
      <protection/>
    </xf>
    <xf numFmtId="0" fontId="17" fillId="3" borderId="42" xfId="24" applyFont="1" applyFill="1" applyBorder="1" applyAlignment="1">
      <alignment vertical="center" wrapText="1"/>
      <protection/>
    </xf>
    <xf numFmtId="0" fontId="17" fillId="3" borderId="41" xfId="24" applyNumberFormat="1" applyFont="1" applyFill="1" applyBorder="1" applyAlignment="1">
      <alignment horizontal="center" vertical="center"/>
      <protection/>
    </xf>
    <xf numFmtId="0" fontId="17" fillId="3" borderId="42" xfId="24" applyFont="1" applyFill="1" applyBorder="1" applyAlignment="1">
      <alignment horizontal="left" vertical="center" wrapText="1"/>
      <protection/>
    </xf>
    <xf numFmtId="0" fontId="17" fillId="3" borderId="43" xfId="24" applyNumberFormat="1" applyFont="1" applyFill="1" applyBorder="1" applyAlignment="1" quotePrefix="1">
      <alignment horizontal="center" vertical="center" wrapText="1"/>
      <protection/>
    </xf>
    <xf numFmtId="0" fontId="16" fillId="3" borderId="44" xfId="24" applyFont="1" applyFill="1" applyBorder="1" applyAlignment="1">
      <alignment horizontal="center" vertical="top" wrapText="1"/>
      <protection/>
    </xf>
    <xf numFmtId="0" fontId="16" fillId="3" borderId="45" xfId="24" applyFont="1" applyFill="1" applyBorder="1" applyAlignment="1">
      <alignment vertical="top" wrapText="1"/>
      <protection/>
    </xf>
    <xf numFmtId="1" fontId="1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 applyProtection="1">
      <alignment horizontal="left" vertical="top"/>
      <protection/>
    </xf>
    <xf numFmtId="49" fontId="3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4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191" fontId="1" fillId="0" borderId="1" xfId="0" applyNumberFormat="1" applyFont="1" applyFill="1" applyBorder="1" applyAlignment="1" applyProtection="1">
      <alignment horizontal="left"/>
      <protection/>
    </xf>
    <xf numFmtId="191" fontId="1" fillId="0" borderId="2" xfId="0" applyNumberFormat="1" applyFont="1" applyFill="1" applyBorder="1" applyAlignment="1" applyProtection="1">
      <alignment horizontal="left"/>
      <protection/>
    </xf>
    <xf numFmtId="191" fontId="2" fillId="0" borderId="1" xfId="0" applyNumberFormat="1" applyFont="1" applyFill="1" applyBorder="1" applyAlignment="1" applyProtection="1">
      <alignment horizontal="left"/>
      <protection/>
    </xf>
    <xf numFmtId="191" fontId="2" fillId="0" borderId="2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8" xfId="0" applyNumberFormat="1" applyFont="1" applyFill="1" applyBorder="1" applyAlignment="1" applyProtection="1">
      <alignment horizontal="center" vertical="center"/>
      <protection/>
    </xf>
    <xf numFmtId="49" fontId="2" fillId="0" borderId="3" xfId="0" applyNumberFormat="1" applyFont="1" applyFill="1" applyBorder="1" applyAlignment="1" applyProtection="1">
      <alignment horizontal="center" vertical="center"/>
      <protection/>
    </xf>
    <xf numFmtId="49" fontId="2" fillId="0" borderId="46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46" xfId="0" applyNumberFormat="1" applyFont="1" applyFill="1" applyBorder="1" applyAlignment="1" applyProtection="1">
      <alignment horizontal="center" vertical="center"/>
      <protection/>
    </xf>
    <xf numFmtId="0" fontId="2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left"/>
      <protection/>
    </xf>
    <xf numFmtId="0" fontId="2" fillId="0" borderId="2" xfId="0" applyNumberFormat="1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49" xfId="23" applyNumberFormat="1" applyFont="1" applyFill="1" applyBorder="1" applyAlignment="1" applyProtection="1">
      <alignment horizontal="center" vertical="center"/>
      <protection/>
    </xf>
    <xf numFmtId="0" fontId="2" fillId="0" borderId="9" xfId="23" applyNumberFormat="1" applyFont="1" applyFill="1" applyBorder="1" applyAlignment="1" applyProtection="1">
      <alignment horizontal="center" vertical="center"/>
      <protection/>
    </xf>
    <xf numFmtId="0" fontId="2" fillId="0" borderId="10" xfId="23" applyNumberFormat="1" applyFont="1" applyFill="1" applyBorder="1" applyAlignment="1" applyProtection="1">
      <alignment horizontal="center" vertical="center"/>
      <protection/>
    </xf>
    <xf numFmtId="0" fontId="2" fillId="0" borderId="3" xfId="23" applyNumberFormat="1" applyFont="1" applyFill="1" applyBorder="1" applyAlignment="1" applyProtection="1">
      <alignment horizontal="center" vertical="center"/>
      <protection/>
    </xf>
    <xf numFmtId="0" fontId="2" fillId="0" borderId="10" xfId="23" applyFont="1" applyFill="1" applyBorder="1" applyAlignment="1" applyProtection="1">
      <alignment horizontal="center" vertical="center"/>
      <protection/>
    </xf>
    <xf numFmtId="0" fontId="2" fillId="0" borderId="3" xfId="23" applyFont="1" applyFill="1" applyBorder="1" applyAlignment="1" applyProtection="1">
      <alignment horizontal="center" vertical="center"/>
      <protection/>
    </xf>
    <xf numFmtId="49" fontId="2" fillId="0" borderId="10" xfId="23" applyNumberFormat="1" applyFont="1" applyFill="1" applyBorder="1" applyAlignment="1" applyProtection="1">
      <alignment horizontal="center" vertical="center"/>
      <protection/>
    </xf>
    <xf numFmtId="49" fontId="2" fillId="0" borderId="8" xfId="23" applyNumberFormat="1" applyFont="1" applyFill="1" applyBorder="1" applyAlignment="1" applyProtection="1">
      <alignment horizontal="center" vertical="center"/>
      <protection/>
    </xf>
    <xf numFmtId="49" fontId="2" fillId="0" borderId="3" xfId="23" applyNumberFormat="1" applyFont="1" applyFill="1" applyBorder="1" applyAlignment="1" applyProtection="1">
      <alignment horizontal="center" vertical="center"/>
      <protection/>
    </xf>
    <xf numFmtId="49" fontId="2" fillId="0" borderId="46" xfId="23" applyNumberFormat="1" applyFont="1" applyFill="1" applyBorder="1" applyAlignment="1" applyProtection="1">
      <alignment horizontal="center" vertical="center"/>
      <protection/>
    </xf>
    <xf numFmtId="0" fontId="2" fillId="0" borderId="49" xfId="23" applyFont="1" applyFill="1" applyBorder="1" applyAlignment="1" applyProtection="1">
      <alignment horizontal="center" vertical="center"/>
      <protection/>
    </xf>
    <xf numFmtId="0" fontId="2" fillId="0" borderId="9" xfId="23" applyFont="1" applyFill="1" applyBorder="1" applyAlignment="1" applyProtection="1">
      <alignment horizontal="center" vertical="center"/>
      <protection/>
    </xf>
    <xf numFmtId="0" fontId="2" fillId="0" borderId="4" xfId="23" applyNumberFormat="1" applyFont="1" applyFill="1" applyBorder="1" applyAlignment="1" applyProtection="1">
      <alignment horizontal="center" vertical="center"/>
      <protection/>
    </xf>
    <xf numFmtId="167" fontId="1" fillId="0" borderId="0" xfId="23" applyNumberFormat="1" applyFont="1" applyFill="1" applyBorder="1" applyAlignment="1" applyProtection="1">
      <alignment horizontal="center" vertical="center"/>
      <protection/>
    </xf>
    <xf numFmtId="0" fontId="1" fillId="0" borderId="1" xfId="23" applyFont="1" applyFill="1" applyBorder="1" applyAlignment="1" applyProtection="1">
      <alignment horizontal="center" vertical="center"/>
      <protection/>
    </xf>
    <xf numFmtId="0" fontId="1" fillId="0" borderId="0" xfId="23" applyFont="1" applyFill="1" applyBorder="1" applyAlignment="1" applyProtection="1">
      <alignment horizontal="center" vertical="center"/>
      <protection/>
    </xf>
    <xf numFmtId="167" fontId="1" fillId="0" borderId="0" xfId="23" applyNumberFormat="1" applyFont="1" applyFill="1" applyAlignment="1" applyProtection="1">
      <alignment horizontal="center" vertical="center"/>
      <protection/>
    </xf>
    <xf numFmtId="0" fontId="1" fillId="0" borderId="0" xfId="23" applyFont="1" applyFill="1" applyBorder="1" applyAlignment="1" applyProtection="1">
      <alignment horizontal="left" vertical="center"/>
      <protection/>
    </xf>
    <xf numFmtId="0" fontId="1" fillId="0" borderId="2" xfId="23" applyFont="1" applyFill="1" applyBorder="1" applyAlignment="1" applyProtection="1">
      <alignment horizontal="center" vertical="center"/>
      <protection/>
    </xf>
    <xf numFmtId="167" fontId="1" fillId="0" borderId="2" xfId="23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69" fontId="2" fillId="0" borderId="49" xfId="0" applyNumberFormat="1" applyFont="1" applyFill="1" applyBorder="1" applyAlignment="1">
      <alignment horizontal="center" vertical="center" wrapText="1"/>
    </xf>
    <xf numFmtId="169" fontId="2" fillId="0" borderId="50" xfId="0" applyNumberFormat="1" applyFont="1" applyFill="1" applyBorder="1" applyAlignment="1">
      <alignment horizontal="center" vertical="center" wrapText="1"/>
    </xf>
    <xf numFmtId="169" fontId="2" fillId="0" borderId="9" xfId="0" applyNumberFormat="1" applyFont="1" applyFill="1" applyBorder="1" applyAlignment="1">
      <alignment horizontal="center" vertical="center" wrapText="1"/>
    </xf>
    <xf numFmtId="169" fontId="2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46" xfId="0" applyNumberFormat="1" applyFont="1" applyFill="1" applyBorder="1" applyAlignment="1">
      <alignment horizontal="center" vertical="center" wrapText="1"/>
    </xf>
    <xf numFmtId="0" fontId="18" fillId="3" borderId="0" xfId="24" applyFont="1" applyFill="1" applyAlignment="1">
      <alignment horizontal="center" vertical="top"/>
      <protection/>
    </xf>
    <xf numFmtId="0" fontId="22" fillId="3" borderId="51" xfId="24" applyFont="1" applyFill="1" applyBorder="1" applyAlignment="1">
      <alignment horizontal="center" vertical="center"/>
      <protection/>
    </xf>
    <xf numFmtId="0" fontId="22" fillId="3" borderId="52" xfId="24" applyFont="1" applyFill="1" applyBorder="1" applyAlignment="1">
      <alignment horizontal="center" vertical="center"/>
      <protection/>
    </xf>
    <xf numFmtId="0" fontId="22" fillId="3" borderId="51" xfId="24" applyFont="1" applyFill="1" applyBorder="1" applyAlignment="1">
      <alignment horizontal="center" vertical="center" wrapText="1"/>
      <protection/>
    </xf>
    <xf numFmtId="0" fontId="22" fillId="3" borderId="52" xfId="24" applyFont="1" applyFill="1" applyBorder="1" applyAlignment="1">
      <alignment horizontal="center" vertical="center" wrapText="1"/>
      <protection/>
    </xf>
    <xf numFmtId="0" fontId="17" fillId="3" borderId="15" xfId="24" applyNumberFormat="1" applyFont="1" applyFill="1" applyBorder="1" applyAlignment="1" quotePrefix="1">
      <alignment horizontal="center" vertical="center" wrapText="1"/>
      <protection/>
    </xf>
    <xf numFmtId="0" fontId="17" fillId="3" borderId="12" xfId="24" applyNumberFormat="1" applyFont="1" applyFill="1" applyBorder="1" applyAlignment="1" quotePrefix="1">
      <alignment horizontal="center" vertical="center" wrapText="1"/>
      <protection/>
    </xf>
    <xf numFmtId="0" fontId="17" fillId="3" borderId="53" xfId="24" applyNumberFormat="1" applyFont="1" applyFill="1" applyBorder="1" applyAlignment="1" quotePrefix="1">
      <alignment horizontal="center" vertical="center" wrapText="1"/>
      <protection/>
    </xf>
    <xf numFmtId="0" fontId="17" fillId="3" borderId="16" xfId="24" applyNumberFormat="1" applyFont="1" applyFill="1" applyBorder="1" applyAlignment="1">
      <alignment horizontal="center" vertical="center" wrapText="1"/>
      <protection/>
    </xf>
    <xf numFmtId="0" fontId="17" fillId="3" borderId="14" xfId="24" applyNumberFormat="1" applyFont="1" applyFill="1" applyBorder="1" applyAlignment="1">
      <alignment horizontal="center" vertical="center" wrapText="1"/>
      <protection/>
    </xf>
    <xf numFmtId="0" fontId="17" fillId="3" borderId="44" xfId="24" applyNumberFormat="1" applyFont="1" applyFill="1" applyBorder="1" applyAlignment="1">
      <alignment horizontal="center" vertical="center" wrapText="1"/>
      <protection/>
    </xf>
    <xf numFmtId="0" fontId="17" fillId="3" borderId="17" xfId="24" applyFont="1" applyFill="1" applyBorder="1" applyAlignment="1">
      <alignment horizontal="left" vertical="center" wrapText="1"/>
      <protection/>
    </xf>
    <xf numFmtId="0" fontId="17" fillId="3" borderId="13" xfId="24" applyFont="1" applyFill="1" applyBorder="1" applyAlignment="1">
      <alignment horizontal="left" vertical="center" wrapText="1"/>
      <protection/>
    </xf>
    <xf numFmtId="0" fontId="17" fillId="3" borderId="45" xfId="24" applyFont="1" applyFill="1" applyBorder="1" applyAlignment="1">
      <alignment horizontal="left" vertical="center" wrapText="1"/>
      <protection/>
    </xf>
    <xf numFmtId="0" fontId="22" fillId="3" borderId="15" xfId="24" applyFont="1" applyFill="1" applyBorder="1" applyAlignment="1">
      <alignment horizontal="center" vertical="center" textRotation="90"/>
      <protection/>
    </xf>
    <xf numFmtId="0" fontId="22" fillId="3" borderId="12" xfId="24" applyFont="1" applyFill="1" applyBorder="1" applyAlignment="1">
      <alignment horizontal="center" vertical="center" textRotation="90"/>
      <protection/>
    </xf>
    <xf numFmtId="0" fontId="22" fillId="3" borderId="53" xfId="24" applyFont="1" applyFill="1" applyBorder="1" applyAlignment="1">
      <alignment horizontal="center" vertical="center" textRotation="90"/>
      <protection/>
    </xf>
    <xf numFmtId="0" fontId="17" fillId="3" borderId="32" xfId="24" applyNumberFormat="1" applyFont="1" applyFill="1" applyBorder="1" applyAlignment="1">
      <alignment horizontal="center" vertical="center" wrapText="1"/>
      <protection/>
    </xf>
    <xf numFmtId="0" fontId="17" fillId="3" borderId="33" xfId="24" applyFont="1" applyFill="1" applyBorder="1" applyAlignment="1">
      <alignment horizontal="left" vertical="center" wrapText="1"/>
      <protection/>
    </xf>
    <xf numFmtId="0" fontId="17" fillId="3" borderId="17" xfId="24" applyFont="1" applyFill="1" applyBorder="1" applyAlignment="1">
      <alignment horizontal="center" vertical="center" wrapText="1"/>
      <protection/>
    </xf>
    <xf numFmtId="0" fontId="17" fillId="3" borderId="13" xfId="24" applyFont="1" applyFill="1" applyBorder="1" applyAlignment="1">
      <alignment horizontal="center" vertical="center" wrapText="1"/>
      <protection/>
    </xf>
    <xf numFmtId="0" fontId="17" fillId="3" borderId="45" xfId="24" applyFont="1" applyFill="1" applyBorder="1" applyAlignment="1">
      <alignment horizontal="center" vertical="center" wrapText="1"/>
      <protection/>
    </xf>
    <xf numFmtId="0" fontId="17" fillId="3" borderId="18" xfId="24" applyNumberFormat="1" applyFont="1" applyFill="1" applyBorder="1" applyAlignment="1" quotePrefix="1">
      <alignment horizontal="center" vertical="center" wrapText="1"/>
      <protection/>
    </xf>
    <xf numFmtId="0" fontId="17" fillId="3" borderId="18" xfId="24" applyNumberFormat="1" applyFont="1" applyFill="1" applyBorder="1" applyAlignment="1">
      <alignment horizontal="center" vertical="center" wrapText="1"/>
      <protection/>
    </xf>
    <xf numFmtId="0" fontId="17" fillId="3" borderId="19" xfId="24" applyNumberFormat="1" applyFont="1" applyFill="1" applyBorder="1" applyAlignment="1">
      <alignment horizontal="center" vertical="center" wrapText="1"/>
      <protection/>
    </xf>
    <xf numFmtId="0" fontId="17" fillId="3" borderId="20" xfId="24" applyFont="1" applyFill="1" applyBorder="1" applyAlignment="1">
      <alignment horizontal="left" vertical="center" wrapText="1"/>
      <protection/>
    </xf>
    <xf numFmtId="0" fontId="17" fillId="3" borderId="30" xfId="24" applyNumberFormat="1" applyFont="1" applyFill="1" applyBorder="1" applyAlignment="1">
      <alignment horizontal="center" vertical="center" wrapText="1"/>
      <protection/>
    </xf>
    <xf numFmtId="0" fontId="17" fillId="3" borderId="38" xfId="24" applyNumberFormat="1" applyFont="1" applyFill="1" applyBorder="1" applyAlignment="1">
      <alignment horizontal="center" vertical="center" wrapText="1"/>
      <protection/>
    </xf>
    <xf numFmtId="0" fontId="17" fillId="3" borderId="31" xfId="24" applyFont="1" applyFill="1" applyBorder="1" applyAlignment="1">
      <alignment horizontal="left" vertical="center" wrapText="1"/>
      <protection/>
    </xf>
    <xf numFmtId="0" fontId="17" fillId="3" borderId="39" xfId="24" applyFont="1" applyFill="1" applyBorder="1" applyAlignment="1">
      <alignment horizontal="left" vertical="center" wrapText="1"/>
      <protection/>
    </xf>
    <xf numFmtId="0" fontId="17" fillId="3" borderId="12" xfId="24" applyNumberFormat="1" applyFont="1" applyFill="1" applyBorder="1" applyAlignment="1" quotePrefix="1">
      <alignment horizontal="center" vertical="center"/>
      <protection/>
    </xf>
    <xf numFmtId="0" fontId="17" fillId="3" borderId="12" xfId="24" applyNumberFormat="1" applyFont="1" applyFill="1" applyBorder="1" applyAlignment="1">
      <alignment horizontal="center" vertical="center"/>
      <protection/>
    </xf>
    <xf numFmtId="0" fontId="17" fillId="3" borderId="14" xfId="24" applyNumberFormat="1" applyFont="1" applyFill="1" applyBorder="1" applyAlignment="1">
      <alignment horizontal="center" vertical="center"/>
      <protection/>
    </xf>
    <xf numFmtId="0" fontId="17" fillId="3" borderId="28" xfId="24" applyFont="1" applyFill="1" applyBorder="1" applyAlignment="1">
      <alignment horizontal="left" vertical="center" wrapText="1"/>
      <protection/>
    </xf>
    <xf numFmtId="0" fontId="17" fillId="3" borderId="27" xfId="24" applyFont="1" applyFill="1" applyBorder="1" applyAlignment="1">
      <alignment horizontal="center" vertical="center"/>
      <protection/>
    </xf>
    <xf numFmtId="0" fontId="17" fillId="3" borderId="14" xfId="24" applyFont="1" applyFill="1" applyBorder="1" applyAlignment="1">
      <alignment horizontal="center" vertical="center"/>
      <protection/>
    </xf>
    <xf numFmtId="0" fontId="17" fillId="3" borderId="38" xfId="24" applyFont="1" applyFill="1" applyBorder="1" applyAlignment="1">
      <alignment horizontal="center" vertical="center"/>
      <protection/>
    </xf>
    <xf numFmtId="0" fontId="17" fillId="3" borderId="27" xfId="24" applyNumberFormat="1" applyFont="1" applyFill="1" applyBorder="1" applyAlignment="1">
      <alignment horizontal="center" vertical="center" wrapText="1"/>
      <protection/>
    </xf>
    <xf numFmtId="0" fontId="17" fillId="3" borderId="29" xfId="24" applyNumberFormat="1" applyFont="1" applyFill="1" applyBorder="1" applyAlignment="1" quotePrefix="1">
      <alignment horizontal="center" vertical="center" wrapText="1"/>
      <protection/>
    </xf>
    <xf numFmtId="0" fontId="17" fillId="3" borderId="30" xfId="24" applyNumberFormat="1" applyFont="1" applyFill="1" applyBorder="1" applyAlignment="1">
      <alignment horizontal="center" vertical="center"/>
      <protection/>
    </xf>
    <xf numFmtId="0" fontId="17" fillId="3" borderId="44" xfId="24" applyNumberFormat="1" applyFont="1" applyFill="1" applyBorder="1" applyAlignment="1">
      <alignment horizontal="center" vertical="center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sisOhneNK" xfId="20"/>
    <cellStyle name="Messziffer" xfId="21"/>
    <cellStyle name="ProzVeränderung" xfId="22"/>
    <cellStyle name="Standard 2" xfId="23"/>
    <cellStyle name="Standard 2 2" xfId="24"/>
    <cellStyle name="Zelle mit Rand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S81"/>
  <sheetViews>
    <sheetView tabSelected="1" workbookViewId="0" topLeftCell="A1">
      <pane ySplit="8" topLeftCell="A9" activePane="bottomLeft" state="frozen"/>
      <selection pane="topLeft" activeCell="E29" sqref="E29"/>
      <selection pane="bottomLeft" activeCell="J1" sqref="J1"/>
    </sheetView>
  </sheetViews>
  <sheetFormatPr defaultColWidth="11.421875" defaultRowHeight="12.75" customHeight="1"/>
  <cols>
    <col min="1" max="1" width="6.140625" style="6" customWidth="1"/>
    <col min="2" max="3" width="10.421875" style="6" customWidth="1"/>
    <col min="4" max="4" width="11.421875" style="6" customWidth="1"/>
    <col min="5" max="7" width="10.421875" style="6" customWidth="1"/>
    <col min="8" max="8" width="11.421875" style="6" customWidth="1"/>
    <col min="9" max="9" width="10.421875" style="6" customWidth="1"/>
    <col min="10" max="97" width="11.421875" style="0" customWidth="1"/>
    <col min="98" max="16384" width="11.421875" style="76" customWidth="1"/>
  </cols>
  <sheetData>
    <row r="1" ht="7.5" customHeight="1">
      <c r="A1" s="60"/>
    </row>
    <row r="2" ht="7.5" customHeight="1">
      <c r="A2" s="60"/>
    </row>
    <row r="3" spans="1:97" s="77" customFormat="1" ht="15.2" customHeight="1">
      <c r="A3" s="337" t="s">
        <v>457</v>
      </c>
      <c r="B3" s="337"/>
      <c r="C3" s="337"/>
      <c r="D3" s="337"/>
      <c r="E3" s="337"/>
      <c r="F3" s="337"/>
      <c r="G3" s="337"/>
      <c r="H3" s="337"/>
      <c r="I3" s="33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</row>
    <row r="4" spans="1:97" s="77" customFormat="1" ht="11.85" customHeight="1">
      <c r="A4" s="338" t="s">
        <v>221</v>
      </c>
      <c r="B4" s="338"/>
      <c r="C4" s="338"/>
      <c r="D4" s="338"/>
      <c r="E4" s="338"/>
      <c r="F4" s="338"/>
      <c r="G4" s="338"/>
      <c r="H4" s="338"/>
      <c r="I4" s="33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</row>
    <row r="5" spans="1:97" s="77" customFormat="1" ht="7.5" customHeight="1">
      <c r="A5" s="60" t="s">
        <v>235</v>
      </c>
      <c r="B5" s="98"/>
      <c r="C5" s="98"/>
      <c r="D5" s="98"/>
      <c r="E5" s="98"/>
      <c r="F5" s="98"/>
      <c r="G5" s="98"/>
      <c r="H5" s="98"/>
      <c r="I5" s="9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</row>
    <row r="6" spans="1:9" ht="15.2" customHeight="1">
      <c r="A6" s="339" t="s">
        <v>0</v>
      </c>
      <c r="B6" s="342" t="s">
        <v>1</v>
      </c>
      <c r="C6" s="343"/>
      <c r="D6" s="343"/>
      <c r="E6" s="343"/>
      <c r="F6" s="343"/>
      <c r="G6" s="343"/>
      <c r="H6" s="343"/>
      <c r="I6" s="343"/>
    </row>
    <row r="7" spans="1:9" ht="13.7" customHeight="1">
      <c r="A7" s="340"/>
      <c r="B7" s="342" t="s">
        <v>10</v>
      </c>
      <c r="C7" s="343"/>
      <c r="D7" s="343"/>
      <c r="E7" s="345"/>
      <c r="F7" s="342" t="s">
        <v>276</v>
      </c>
      <c r="G7" s="343"/>
      <c r="H7" s="343"/>
      <c r="I7" s="343"/>
    </row>
    <row r="8" spans="1:9" ht="45">
      <c r="A8" s="341"/>
      <c r="B8" s="51" t="s">
        <v>115</v>
      </c>
      <c r="C8" s="97" t="s">
        <v>297</v>
      </c>
      <c r="D8" s="97" t="s">
        <v>296</v>
      </c>
      <c r="E8" s="51" t="s">
        <v>236</v>
      </c>
      <c r="F8" s="51" t="s">
        <v>115</v>
      </c>
      <c r="G8" s="97" t="s">
        <v>297</v>
      </c>
      <c r="H8" s="97" t="s">
        <v>296</v>
      </c>
      <c r="I8" s="51" t="s">
        <v>236</v>
      </c>
    </row>
    <row r="9" spans="2:9" ht="6.2" customHeight="1">
      <c r="B9" s="72"/>
      <c r="C9" s="72"/>
      <c r="D9" s="72"/>
      <c r="E9" s="72"/>
      <c r="F9" s="72"/>
      <c r="G9" s="72"/>
      <c r="H9" s="72"/>
      <c r="I9" s="72"/>
    </row>
    <row r="10" spans="1:9" ht="11.85" customHeight="1">
      <c r="A10" s="344" t="s">
        <v>116</v>
      </c>
      <c r="B10" s="344"/>
      <c r="C10" s="344"/>
      <c r="D10" s="344"/>
      <c r="E10" s="344"/>
      <c r="F10" s="344"/>
      <c r="G10" s="344"/>
      <c r="H10" s="344"/>
      <c r="I10" s="344"/>
    </row>
    <row r="11" spans="1:9" ht="6.2" customHeight="1">
      <c r="A11" s="28"/>
      <c r="B11" s="28"/>
      <c r="C11" s="28"/>
      <c r="D11" s="28"/>
      <c r="E11" s="28"/>
      <c r="F11" s="28"/>
      <c r="G11" s="28"/>
      <c r="H11" s="28"/>
      <c r="I11" s="28"/>
    </row>
    <row r="12" spans="1:9" ht="11.85" customHeight="1">
      <c r="A12" s="78">
        <v>1991</v>
      </c>
      <c r="B12" s="99">
        <f>'4.1.1 BIP-LVgl-n'!C11</f>
        <v>263313.223</v>
      </c>
      <c r="C12" s="4">
        <f>'5.3.1  BIP je Einw LVgl-n'!C11</f>
        <v>22861</v>
      </c>
      <c r="D12" s="4">
        <f>'5.1.1  BIP je ET LVgl-n'!C11</f>
        <v>43456</v>
      </c>
      <c r="E12" s="54" t="s">
        <v>44</v>
      </c>
      <c r="F12" s="99">
        <f>'4.1.1 BIP-LVgl-n'!R11</f>
        <v>1585800</v>
      </c>
      <c r="G12" s="4">
        <f>'5.3.1  BIP je Einw LVgl-n'!R11</f>
        <v>19829</v>
      </c>
      <c r="H12" s="4">
        <f>'5.1.1  BIP je ET LVgl-n'!R11</f>
        <v>40796</v>
      </c>
      <c r="I12" s="54" t="s">
        <v>44</v>
      </c>
    </row>
    <row r="13" spans="1:9" ht="11.85" customHeight="1">
      <c r="A13" s="78">
        <v>1992</v>
      </c>
      <c r="B13" s="99">
        <f>'4.1.1 BIP-LVgl-n'!C12</f>
        <v>283120.906</v>
      </c>
      <c r="C13" s="4">
        <f>'5.3.1  BIP je Einw LVgl-n'!C12</f>
        <v>24263</v>
      </c>
      <c r="D13" s="4">
        <f>'5.1.1  BIP je ET LVgl-n'!C12</f>
        <v>46121</v>
      </c>
      <c r="E13" s="54" t="s">
        <v>44</v>
      </c>
      <c r="F13" s="99">
        <f>'4.1.1 BIP-LVgl-n'!R12</f>
        <v>1702060</v>
      </c>
      <c r="G13" s="4">
        <f>'5.3.1  BIP je Einw LVgl-n'!R12</f>
        <v>21144</v>
      </c>
      <c r="H13" s="4">
        <f>'5.1.1  BIP je ET LVgl-n'!R12</f>
        <v>44371</v>
      </c>
      <c r="I13" s="54" t="s">
        <v>44</v>
      </c>
    </row>
    <row r="14" spans="1:9" ht="11.85" customHeight="1">
      <c r="A14" s="78">
        <v>1993</v>
      </c>
      <c r="B14" s="99">
        <f>'4.1.1 BIP-LVgl-n'!C13</f>
        <v>287951.869</v>
      </c>
      <c r="C14" s="4">
        <f>'5.3.1  BIP je Einw LVgl-n'!C13</f>
        <v>24418</v>
      </c>
      <c r="D14" s="4">
        <f>'5.1.1  BIP je ET LVgl-n'!C13</f>
        <v>47301</v>
      </c>
      <c r="E14" s="54" t="s">
        <v>44</v>
      </c>
      <c r="F14" s="99">
        <f>'4.1.1 BIP-LVgl-n'!R13</f>
        <v>1750890</v>
      </c>
      <c r="G14" s="4">
        <f>'5.3.1  BIP je Einw LVgl-n'!R13</f>
        <v>21630</v>
      </c>
      <c r="H14" s="4">
        <f>'5.1.1  BIP je ET LVgl-n'!R13</f>
        <v>46243</v>
      </c>
      <c r="I14" s="54" t="s">
        <v>44</v>
      </c>
    </row>
    <row r="15" spans="1:9" ht="11.85" customHeight="1">
      <c r="A15" s="78">
        <v>1994</v>
      </c>
      <c r="B15" s="99">
        <f>'4.1.1 BIP-LVgl-n'!C14</f>
        <v>298303.012</v>
      </c>
      <c r="C15" s="4">
        <f>'5.3.1  BIP je Einw LVgl-n'!C14</f>
        <v>25152</v>
      </c>
      <c r="D15" s="4">
        <f>'5.1.1  BIP je ET LVgl-n'!C14</f>
        <v>49005</v>
      </c>
      <c r="E15" s="54" t="s">
        <v>44</v>
      </c>
      <c r="F15" s="99">
        <f>'4.1.1 BIP-LVgl-n'!R14</f>
        <v>1829550</v>
      </c>
      <c r="G15" s="4">
        <f>'5.3.1  BIP je Einw LVgl-n'!R14</f>
        <v>22546</v>
      </c>
      <c r="H15" s="4">
        <f>'5.1.1  BIP je ET LVgl-n'!R14</f>
        <v>48300</v>
      </c>
      <c r="I15" s="54" t="s">
        <v>44</v>
      </c>
    </row>
    <row r="16" spans="1:9" ht="11.85" customHeight="1">
      <c r="A16" s="78">
        <v>1995</v>
      </c>
      <c r="B16" s="99">
        <f>'4.1.1 BIP-LVgl-n'!C15</f>
        <v>306796.838</v>
      </c>
      <c r="C16" s="4">
        <f>'5.3.1  BIP je Einw LVgl-n'!C15</f>
        <v>25745</v>
      </c>
      <c r="D16" s="4">
        <f>'5.1.1  BIP je ET LVgl-n'!C15</f>
        <v>50364</v>
      </c>
      <c r="E16" s="54" t="s">
        <v>44</v>
      </c>
      <c r="F16" s="99">
        <f>'4.1.1 BIP-LVgl-n'!R15</f>
        <v>1894610</v>
      </c>
      <c r="G16" s="4">
        <f>'5.3.1  BIP je Einw LVgl-n'!R15</f>
        <v>23302</v>
      </c>
      <c r="H16" s="4">
        <f>'5.1.1  BIP je ET LVgl-n'!R15</f>
        <v>49803</v>
      </c>
      <c r="I16" s="54" t="s">
        <v>44</v>
      </c>
    </row>
    <row r="17" spans="1:9" ht="11.85" customHeight="1">
      <c r="A17" s="78">
        <v>1996</v>
      </c>
      <c r="B17" s="99">
        <f>'4.1.1 BIP-LVgl-n'!C16</f>
        <v>312205.982</v>
      </c>
      <c r="C17" s="4">
        <f>'5.3.1  BIP je Einw LVgl-n'!C16</f>
        <v>26082</v>
      </c>
      <c r="D17" s="4">
        <f>'5.1.1  BIP je ET LVgl-n'!C16</f>
        <v>51341</v>
      </c>
      <c r="E17" s="54" t="s">
        <v>44</v>
      </c>
      <c r="F17" s="99">
        <f>'4.1.1 BIP-LVgl-n'!R16</f>
        <v>1921380</v>
      </c>
      <c r="G17" s="4">
        <f>'5.3.1  BIP je Einw LVgl-n'!R16</f>
        <v>23585</v>
      </c>
      <c r="H17" s="4">
        <f>'5.1.1  BIP je ET LVgl-n'!R16</f>
        <v>50487</v>
      </c>
      <c r="I17" s="54" t="s">
        <v>44</v>
      </c>
    </row>
    <row r="18" spans="1:9" ht="11.85" customHeight="1">
      <c r="A18" s="78">
        <v>1997</v>
      </c>
      <c r="B18" s="99">
        <f>'4.1.1 BIP-LVgl-n'!C17</f>
        <v>319866.168</v>
      </c>
      <c r="C18" s="4">
        <f>'5.3.1  BIP je Einw LVgl-n'!C17</f>
        <v>26657</v>
      </c>
      <c r="D18" s="4">
        <f>'5.1.1  BIP je ET LVgl-n'!C17</f>
        <v>52535</v>
      </c>
      <c r="E18" s="54" t="s">
        <v>44</v>
      </c>
      <c r="F18" s="99">
        <f>'4.1.1 BIP-LVgl-n'!R17</f>
        <v>1961150</v>
      </c>
      <c r="G18" s="4">
        <f>'5.3.1  BIP je Einw LVgl-n'!R17</f>
        <v>24060</v>
      </c>
      <c r="H18" s="4">
        <f>'5.1.1  BIP je ET LVgl-n'!R17</f>
        <v>51555</v>
      </c>
      <c r="I18" s="54" t="s">
        <v>44</v>
      </c>
    </row>
    <row r="19" spans="1:9" ht="11.85" customHeight="1">
      <c r="A19" s="78">
        <v>1998</v>
      </c>
      <c r="B19" s="99">
        <f>'4.1.1 BIP-LVgl-n'!C18</f>
        <v>333718.156</v>
      </c>
      <c r="C19" s="4">
        <f>'5.3.1  BIP je Einw LVgl-n'!C18</f>
        <v>27780</v>
      </c>
      <c r="D19" s="4">
        <f>'5.1.1  BIP je ET LVgl-n'!C18</f>
        <v>53724</v>
      </c>
      <c r="E19" s="54" t="s">
        <v>44</v>
      </c>
      <c r="F19" s="99">
        <f>'4.1.1 BIP-LVgl-n'!R18</f>
        <v>2014420</v>
      </c>
      <c r="G19" s="4">
        <f>'5.3.1  BIP je Einw LVgl-n'!R18</f>
        <v>24733</v>
      </c>
      <c r="H19" s="4">
        <f>'5.1.1  BIP je ET LVgl-n'!R18</f>
        <v>52329</v>
      </c>
      <c r="I19" s="54" t="s">
        <v>44</v>
      </c>
    </row>
    <row r="20" spans="1:9" ht="11.85" customHeight="1">
      <c r="A20" s="78">
        <v>1999</v>
      </c>
      <c r="B20" s="99">
        <f>'4.1.1 BIP-LVgl-n'!C19</f>
        <v>344291.959</v>
      </c>
      <c r="C20" s="4">
        <f>'5.3.1  BIP je Einw LVgl-n'!C19</f>
        <v>28573</v>
      </c>
      <c r="D20" s="4">
        <f>'5.1.1  BIP je ET LVgl-n'!C19</f>
        <v>54446</v>
      </c>
      <c r="E20" s="54" t="s">
        <v>44</v>
      </c>
      <c r="F20" s="99">
        <f>'4.1.1 BIP-LVgl-n'!R19</f>
        <v>2059480</v>
      </c>
      <c r="G20" s="4">
        <f>'5.3.1  BIP je Einw LVgl-n'!R19</f>
        <v>25294</v>
      </c>
      <c r="H20" s="4">
        <f>'5.1.1  BIP je ET LVgl-n'!R19</f>
        <v>52645</v>
      </c>
      <c r="I20" s="54" t="s">
        <v>44</v>
      </c>
    </row>
    <row r="21" spans="1:9" ht="11.85" customHeight="1">
      <c r="A21" s="78">
        <v>2000</v>
      </c>
      <c r="B21" s="99">
        <f>'4.1.1 BIP-LVgl-n'!C20</f>
        <v>357900.377</v>
      </c>
      <c r="C21" s="4">
        <f>'5.3.1  BIP je Einw LVgl-n'!C20</f>
        <v>29545</v>
      </c>
      <c r="D21" s="4">
        <f>'5.1.1  BIP je ET LVgl-n'!C20</f>
        <v>55395</v>
      </c>
      <c r="E21" s="100">
        <f>'5.2.1  BIP je ETSt. LVgl-n'!C20</f>
        <v>37.77</v>
      </c>
      <c r="F21" s="99">
        <f>'4.1.1 BIP-LVgl-n'!R20</f>
        <v>2109090</v>
      </c>
      <c r="G21" s="4">
        <f>'5.3.1  BIP je Einw LVgl-n'!R20</f>
        <v>25892</v>
      </c>
      <c r="H21" s="4">
        <f>'5.1.1  BIP je ET LVgl-n'!R20</f>
        <v>52766</v>
      </c>
      <c r="I21" s="100">
        <f>'5.2.1  BIP je ETSt. LVgl-n'!R20</f>
        <v>35.99</v>
      </c>
    </row>
    <row r="22" spans="1:9" ht="11.85" customHeight="1">
      <c r="A22" s="78">
        <v>2001</v>
      </c>
      <c r="B22" s="99">
        <f>'4.1.1 BIP-LVgl-n'!C21</f>
        <v>371890.466</v>
      </c>
      <c r="C22" s="4">
        <f>'5.3.1  BIP je Einw LVgl-n'!C21</f>
        <v>30499</v>
      </c>
      <c r="D22" s="4">
        <f>'5.1.1  BIP je ET LVgl-n'!C21</f>
        <v>57237</v>
      </c>
      <c r="E22" s="100">
        <f>'5.2.1  BIP je ETSt. LVgl-n'!C21</f>
        <v>39.27</v>
      </c>
      <c r="F22" s="99">
        <f>'4.1.1 BIP-LVgl-n'!R21</f>
        <v>2172540</v>
      </c>
      <c r="G22" s="4">
        <f>'5.3.1  BIP je Einw LVgl-n'!R21</f>
        <v>26651</v>
      </c>
      <c r="H22" s="4">
        <f>'5.1.1  BIP je ET LVgl-n'!R21</f>
        <v>54506</v>
      </c>
      <c r="I22" s="100">
        <f>'5.2.1  BIP je ETSt. LVgl-n'!R21</f>
        <v>37.38</v>
      </c>
    </row>
    <row r="23" spans="1:9" ht="11.85" customHeight="1">
      <c r="A23" s="78">
        <v>2002</v>
      </c>
      <c r="B23" s="99">
        <f>'4.1.1 BIP-LVgl-n'!C22</f>
        <v>380498.164</v>
      </c>
      <c r="C23" s="4">
        <f>'5.3.1  BIP je Einw LVgl-n'!C22</f>
        <v>31025</v>
      </c>
      <c r="D23" s="4">
        <f>'5.1.1  BIP je ET LVgl-n'!C22</f>
        <v>58729</v>
      </c>
      <c r="E23" s="100">
        <f>'5.2.1  BIP je ETSt. LVgl-n'!C22</f>
        <v>40.54</v>
      </c>
      <c r="F23" s="99">
        <f>'4.1.1 BIP-LVgl-n'!R22</f>
        <v>2198120</v>
      </c>
      <c r="G23" s="4">
        <f>'5.3.1  BIP je Einw LVgl-n'!R22</f>
        <v>26945</v>
      </c>
      <c r="H23" s="4">
        <f>'5.1.1  BIP je ET LVgl-n'!R22</f>
        <v>55416</v>
      </c>
      <c r="I23" s="100">
        <f>'5.2.1  BIP je ETSt. LVgl-n'!R22</f>
        <v>38.25</v>
      </c>
    </row>
    <row r="24" spans="1:9" ht="11.85" customHeight="1">
      <c r="A24" s="78">
        <v>2003</v>
      </c>
      <c r="B24" s="99">
        <f>'4.1.1 BIP-LVgl-n'!C23</f>
        <v>378243.56</v>
      </c>
      <c r="C24" s="4">
        <f>'5.3.1  BIP je Einw LVgl-n'!C23</f>
        <v>30742</v>
      </c>
      <c r="D24" s="4">
        <f>'5.1.1  BIP je ET LVgl-n'!C23</f>
        <v>59101</v>
      </c>
      <c r="E24" s="100">
        <f>'5.2.1  BIP je ETSt. LVgl-n'!C23</f>
        <v>41</v>
      </c>
      <c r="F24" s="99">
        <f>'4.1.1 BIP-LVgl-n'!R23</f>
        <v>2211570</v>
      </c>
      <c r="G24" s="4">
        <f>'5.3.1  BIP je Einw LVgl-n'!R23</f>
        <v>27120</v>
      </c>
      <c r="H24" s="4">
        <f>'5.1.1  BIP je ET LVgl-n'!R23</f>
        <v>56364</v>
      </c>
      <c r="I24" s="100">
        <f>'5.2.1  BIP je ETSt. LVgl-n'!R23</f>
        <v>39.05</v>
      </c>
    </row>
    <row r="25" spans="1:12" ht="11.85" customHeight="1">
      <c r="A25" s="78">
        <v>2004</v>
      </c>
      <c r="B25" s="99">
        <f>'4.1.1 BIP-LVgl-n'!C24</f>
        <v>390718.175</v>
      </c>
      <c r="C25" s="4">
        <f>'5.3.1  BIP je Einw LVgl-n'!C24</f>
        <v>31702</v>
      </c>
      <c r="D25" s="4">
        <f>'5.1.1  BIP je ET LVgl-n'!C24</f>
        <v>61039</v>
      </c>
      <c r="E25" s="100">
        <f>'5.2.1  BIP je ETSt. LVgl-n'!C24</f>
        <v>42.27</v>
      </c>
      <c r="F25" s="99">
        <f>'4.1.1 BIP-LVgl-n'!R24</f>
        <v>2262520</v>
      </c>
      <c r="G25" s="4">
        <f>'5.3.1  BIP je Einw LVgl-n'!R24</f>
        <v>27776</v>
      </c>
      <c r="H25" s="4">
        <f>'5.1.1  BIP je ET LVgl-n'!R24</f>
        <v>57480</v>
      </c>
      <c r="I25" s="100">
        <f>'5.2.1  BIP je ETSt. LVgl-n'!R24</f>
        <v>39.84</v>
      </c>
      <c r="L25" s="72"/>
    </row>
    <row r="26" spans="1:9" ht="11.85" customHeight="1">
      <c r="A26" s="78">
        <v>2005</v>
      </c>
      <c r="B26" s="99">
        <f>'4.1.1 BIP-LVgl-n'!C25</f>
        <v>396415.87</v>
      </c>
      <c r="C26" s="4">
        <f>'5.3.1  BIP je Einw LVgl-n'!C25</f>
        <v>32124</v>
      </c>
      <c r="D26" s="4">
        <f>'5.1.1  BIP je ET LVgl-n'!C25</f>
        <v>61728</v>
      </c>
      <c r="E26" s="100">
        <f>'5.2.1  BIP je ETSt. LVgl-n'!C25</f>
        <v>43.12</v>
      </c>
      <c r="F26" s="99">
        <f>'4.1.1 BIP-LVgl-n'!R25</f>
        <v>2288310</v>
      </c>
      <c r="G26" s="4">
        <f>'5.3.1  BIP je Einw LVgl-n'!R25</f>
        <v>28134</v>
      </c>
      <c r="H26" s="4">
        <f>'5.1.1  BIP je ET LVgl-n'!R25</f>
        <v>58210</v>
      </c>
      <c r="I26" s="100">
        <f>'5.2.1  BIP je ETSt. LVgl-n'!R25</f>
        <v>40.64</v>
      </c>
    </row>
    <row r="27" spans="1:9" ht="11.85" customHeight="1">
      <c r="A27" s="78">
        <v>2006</v>
      </c>
      <c r="B27" s="99">
        <f>'4.1.1 BIP-LVgl-n'!C26</f>
        <v>413508.385</v>
      </c>
      <c r="C27" s="4">
        <f>'5.3.1  BIP je Einw LVgl-n'!C26</f>
        <v>33462</v>
      </c>
      <c r="D27" s="4">
        <f>'5.1.1  BIP je ET LVgl-n'!C26</f>
        <v>63824</v>
      </c>
      <c r="E27" s="100">
        <f>'5.2.1  BIP je ETSt. LVgl-n'!C26</f>
        <v>43.97</v>
      </c>
      <c r="F27" s="99">
        <f>'4.1.1 BIP-LVgl-n'!R26</f>
        <v>2385080</v>
      </c>
      <c r="G27" s="4">
        <f>'5.3.1  BIP je Einw LVgl-n'!R26</f>
        <v>29383</v>
      </c>
      <c r="H27" s="4">
        <f>'5.1.1  BIP je ET LVgl-n'!R26</f>
        <v>60237</v>
      </c>
      <c r="I27" s="100">
        <f>'5.2.1  BIP je ETSt. LVgl-n'!R26</f>
        <v>41.45</v>
      </c>
    </row>
    <row r="28" spans="1:9" ht="11.85" customHeight="1">
      <c r="A28" s="78">
        <v>2007</v>
      </c>
      <c r="B28" s="99">
        <f>'4.1.1 BIP-LVgl-n'!C27</f>
        <v>433668.964</v>
      </c>
      <c r="C28" s="4">
        <f>'5.3.1  BIP je Einw LVgl-n'!C27</f>
        <v>35040</v>
      </c>
      <c r="D28" s="4">
        <f>'5.1.1  BIP je ET LVgl-n'!C27</f>
        <v>65722</v>
      </c>
      <c r="E28" s="100">
        <f>'5.2.1  BIP je ETSt. LVgl-n'!C27</f>
        <v>45.12</v>
      </c>
      <c r="F28" s="99">
        <f>'4.1.1 BIP-LVgl-n'!R27</f>
        <v>2499550</v>
      </c>
      <c r="G28" s="4">
        <f>'5.3.1  BIP je Einw LVgl-n'!R27</f>
        <v>30862</v>
      </c>
      <c r="H28" s="4">
        <f>'5.1.1  BIP je ET LVgl-n'!R27</f>
        <v>62067</v>
      </c>
      <c r="I28" s="100">
        <f>'5.2.1  BIP je ETSt. LVgl-n'!R27</f>
        <v>42.68</v>
      </c>
    </row>
    <row r="29" spans="1:9" ht="11.85" customHeight="1">
      <c r="A29" s="78">
        <v>2008</v>
      </c>
      <c r="B29" s="99">
        <f>'4.1.1 BIP-LVgl-n'!C28</f>
        <v>436939.964</v>
      </c>
      <c r="C29" s="4">
        <f>'5.3.1  BIP je Einw LVgl-n'!C28</f>
        <v>35287</v>
      </c>
      <c r="D29" s="4">
        <f>'5.1.1  BIP je ET LVgl-n'!C28</f>
        <v>65169</v>
      </c>
      <c r="E29" s="100">
        <f>'5.2.1  BIP je ETSt. LVgl-n'!C28</f>
        <v>44.7</v>
      </c>
      <c r="F29" s="99">
        <f>'4.1.1 BIP-LVgl-n'!R28</f>
        <v>2546490</v>
      </c>
      <c r="G29" s="4">
        <f>'5.3.1  BIP je Einw LVgl-n'!R28</f>
        <v>31530</v>
      </c>
      <c r="H29" s="4">
        <f>'5.1.1  BIP je ET LVgl-n'!R28</f>
        <v>62356</v>
      </c>
      <c r="I29" s="100">
        <f>'5.2.1  BIP je ETSt. LVgl-n'!R28</f>
        <v>43.08</v>
      </c>
    </row>
    <row r="30" spans="1:9" ht="11.85" customHeight="1">
      <c r="A30" s="78">
        <v>2009</v>
      </c>
      <c r="B30" s="99">
        <f>'4.1.1 BIP-LVgl-n'!C29</f>
        <v>428197.699</v>
      </c>
      <c r="C30" s="4">
        <f>'5.3.1  BIP je Einw LVgl-n'!C29</f>
        <v>34615</v>
      </c>
      <c r="D30" s="4">
        <f>'5.1.1  BIP je ET LVgl-n'!C29</f>
        <v>63625</v>
      </c>
      <c r="E30" s="100">
        <f>'5.2.1  BIP je ETSt. LVgl-n'!C29</f>
        <v>45.02</v>
      </c>
      <c r="F30" s="99">
        <f>'4.1.1 BIP-LVgl-n'!R29</f>
        <v>2445730</v>
      </c>
      <c r="G30" s="4">
        <f>'5.3.1  BIP je Einw LVgl-n'!R29</f>
        <v>30388</v>
      </c>
      <c r="H30" s="4">
        <f>'5.1.1  BIP je ET LVgl-n'!R29</f>
        <v>59793</v>
      </c>
      <c r="I30" s="100">
        <f>'5.2.1  BIP je ETSt. LVgl-n'!R29</f>
        <v>42.56</v>
      </c>
    </row>
    <row r="31" spans="1:9" ht="11.85" customHeight="1">
      <c r="A31" s="78">
        <v>2010</v>
      </c>
      <c r="B31" s="99">
        <f>'4.1.1 BIP-LVgl-n'!C30</f>
        <v>452128.167</v>
      </c>
      <c r="C31" s="4">
        <f>'5.3.1  BIP je Einw LVgl-n'!C30</f>
        <v>36542</v>
      </c>
      <c r="D31" s="4">
        <f>'5.1.1  BIP je ET LVgl-n'!C30</f>
        <v>66678</v>
      </c>
      <c r="E31" s="100">
        <f>'5.2.1  BIP je ETSt. LVgl-n'!C30</f>
        <v>46.56</v>
      </c>
      <c r="F31" s="99">
        <f>'4.1.1 BIP-LVgl-n'!R30</f>
        <v>2564400</v>
      </c>
      <c r="G31" s="4">
        <f>'5.3.1  BIP je Einw LVgl-n'!R30</f>
        <v>31942</v>
      </c>
      <c r="H31" s="4">
        <f>'5.1.1  BIP je ET LVgl-n'!R30</f>
        <v>62473</v>
      </c>
      <c r="I31" s="100">
        <f>'5.2.1  BIP je ETSt. LVgl-n'!R30</f>
        <v>43.82</v>
      </c>
    </row>
    <row r="32" spans="1:9" ht="11.85" customHeight="1">
      <c r="A32" s="78">
        <v>2011</v>
      </c>
      <c r="B32" s="99">
        <f>'4.1.1 BIP-LVgl-n'!C31</f>
        <v>483474.93</v>
      </c>
      <c r="C32" s="4">
        <f>'5.3.1  BIP je Einw LVgl-n'!C31</f>
        <v>38948</v>
      </c>
      <c r="D32" s="4">
        <f>'5.1.1  BIP je ET LVgl-n'!C31</f>
        <v>70052</v>
      </c>
      <c r="E32" s="100">
        <f>'5.2.1  BIP je ETSt. LVgl-n'!C31</f>
        <v>49.05</v>
      </c>
      <c r="F32" s="99">
        <f>'4.1.1 BIP-LVgl-n'!R31</f>
        <v>2693560</v>
      </c>
      <c r="G32" s="4">
        <f>'5.3.1  BIP je Einw LVgl-n'!R31</f>
        <v>33554</v>
      </c>
      <c r="H32" s="4">
        <f>'5.1.1  BIP je ET LVgl-n'!R31</f>
        <v>64836</v>
      </c>
      <c r="I32" s="100">
        <f>'5.2.1  BIP je ETSt. LVgl-n'!R31</f>
        <v>45.44</v>
      </c>
    </row>
    <row r="33" spans="1:9" ht="11.85" customHeight="1">
      <c r="A33" s="78">
        <v>2012</v>
      </c>
      <c r="B33" s="99">
        <f>'4.1.1 BIP-LVgl-n'!C32</f>
        <v>496512.134</v>
      </c>
      <c r="C33" s="4">
        <f>'5.3.1  BIP je Einw LVgl-n'!C32</f>
        <v>39780</v>
      </c>
      <c r="D33" s="4">
        <f>'5.1.1  BIP je ET LVgl-n'!C32</f>
        <v>70775</v>
      </c>
      <c r="E33" s="100">
        <f>'5.2.1  BIP je ETSt. LVgl-n'!C32</f>
        <v>50.18</v>
      </c>
      <c r="F33" s="99">
        <f>'4.1.1 BIP-LVgl-n'!R32</f>
        <v>2745310</v>
      </c>
      <c r="G33" s="4">
        <f>'5.3.1  BIP je Einw LVgl-n'!R32</f>
        <v>34135</v>
      </c>
      <c r="H33" s="4">
        <f>'5.1.1  BIP je ET LVgl-n'!R32</f>
        <v>65335</v>
      </c>
      <c r="I33" s="100">
        <f>'5.2.1  BIP je ETSt. LVgl-n'!R32</f>
        <v>46.4</v>
      </c>
    </row>
    <row r="34" spans="1:97" ht="11.85" customHeight="1">
      <c r="A34" s="78">
        <v>2013</v>
      </c>
      <c r="B34" s="99">
        <f>'4.1.1 BIP-LVgl-n'!C33</f>
        <v>511943.18</v>
      </c>
      <c r="C34" s="4">
        <f>'5.3.1  BIP je Einw LVgl-n'!C33</f>
        <v>40754</v>
      </c>
      <c r="D34" s="4">
        <f>'5.1.1  BIP je ET LVgl-n'!C33</f>
        <v>72113</v>
      </c>
      <c r="E34" s="100">
        <f>'5.2.1  BIP je ETSt. LVgl-n'!C33</f>
        <v>51.42</v>
      </c>
      <c r="F34" s="99">
        <f>'4.1.1 BIP-LVgl-n'!R33</f>
        <v>2811350</v>
      </c>
      <c r="G34" s="4">
        <f>'5.3.1  BIP je Einw LVgl-n'!R33</f>
        <v>34861</v>
      </c>
      <c r="H34" s="4">
        <f>'5.1.1  BIP je ET LVgl-n'!R33</f>
        <v>66384</v>
      </c>
      <c r="I34" s="100">
        <f>'5.2.1  BIP je ETSt. LVgl-n'!R33</f>
        <v>47.54</v>
      </c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7"/>
      <c r="BG34" s="197"/>
      <c r="BH34" s="197"/>
      <c r="BI34" s="197"/>
      <c r="BJ34" s="197"/>
      <c r="BK34" s="197"/>
      <c r="BL34" s="197"/>
      <c r="BM34" s="197"/>
      <c r="BN34" s="197"/>
      <c r="BO34" s="197"/>
      <c r="BP34" s="197"/>
      <c r="BQ34" s="197"/>
      <c r="BR34" s="197"/>
      <c r="BS34" s="197"/>
      <c r="BT34" s="197"/>
      <c r="BU34" s="197"/>
      <c r="BV34" s="197"/>
      <c r="BW34" s="197"/>
      <c r="BX34" s="197"/>
      <c r="BY34" s="197"/>
      <c r="BZ34" s="197"/>
      <c r="CA34" s="197"/>
      <c r="CB34" s="197"/>
      <c r="CC34" s="197"/>
      <c r="CD34" s="197"/>
      <c r="CE34" s="197"/>
      <c r="CF34" s="197"/>
      <c r="CG34" s="197"/>
      <c r="CH34" s="197"/>
      <c r="CI34" s="197"/>
      <c r="CJ34" s="197"/>
      <c r="CK34" s="197"/>
      <c r="CL34" s="197"/>
      <c r="CM34" s="197"/>
      <c r="CN34" s="197"/>
      <c r="CO34" s="197"/>
      <c r="CP34" s="197"/>
      <c r="CQ34" s="197"/>
      <c r="CR34" s="197"/>
      <c r="CS34" s="197"/>
    </row>
    <row r="35" spans="1:97" ht="11.85" customHeight="1">
      <c r="A35" s="78">
        <v>2014</v>
      </c>
      <c r="B35" s="99">
        <f>'4.1.1 BIP-LVgl-n'!C34</f>
        <v>534065.763</v>
      </c>
      <c r="C35" s="4">
        <f>'5.3.1  BIP je Einw LVgl-n'!C34</f>
        <v>42226</v>
      </c>
      <c r="D35" s="4">
        <f>'5.1.1  BIP je ET LVgl-n'!C34</f>
        <v>74366</v>
      </c>
      <c r="E35" s="100">
        <f>'5.2.1  BIP je ETSt. LVgl-n'!C34</f>
        <v>52.85</v>
      </c>
      <c r="F35" s="99">
        <f>'4.1.1 BIP-LVgl-n'!R34</f>
        <v>2927430</v>
      </c>
      <c r="G35" s="4">
        <f>'5.3.1  BIP je Einw LVgl-n'!R34</f>
        <v>36149</v>
      </c>
      <c r="H35" s="4">
        <f>'5.1.1  BIP je ET LVgl-n'!R34</f>
        <v>68524</v>
      </c>
      <c r="I35" s="100">
        <f>'5.2.1  BIP je ETSt. LVgl-n'!R34</f>
        <v>48.93</v>
      </c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  <c r="BZ35" s="197"/>
      <c r="CA35" s="197"/>
      <c r="CB35" s="197"/>
      <c r="CC35" s="197"/>
      <c r="CD35" s="197"/>
      <c r="CE35" s="197"/>
      <c r="CF35" s="197"/>
      <c r="CG35" s="197"/>
      <c r="CH35" s="197"/>
      <c r="CI35" s="197"/>
      <c r="CJ35" s="197"/>
      <c r="CK35" s="197"/>
      <c r="CL35" s="197"/>
      <c r="CM35" s="197"/>
      <c r="CN35" s="197"/>
      <c r="CO35" s="197"/>
      <c r="CP35" s="197"/>
      <c r="CQ35" s="197"/>
      <c r="CR35" s="197"/>
      <c r="CS35" s="197"/>
    </row>
    <row r="36" spans="1:97" ht="11.85" customHeight="1">
      <c r="A36" s="78">
        <v>2015</v>
      </c>
      <c r="B36" s="99">
        <f>'4.1.1 BIP-LVgl-n'!C35</f>
        <v>554688.088</v>
      </c>
      <c r="C36" s="4">
        <f>'5.3.1  BIP je Einw LVgl-n'!C35</f>
        <v>43445</v>
      </c>
      <c r="D36" s="4">
        <f>'5.1.1  BIP je ET LVgl-n'!C35</f>
        <v>76089</v>
      </c>
      <c r="E36" s="100">
        <f>'5.2.1  BIP je ETSt. LVgl-n'!C35</f>
        <v>54.05</v>
      </c>
      <c r="F36" s="99">
        <f>'4.1.1 BIP-LVgl-n'!R35</f>
        <v>3026180</v>
      </c>
      <c r="G36" s="4">
        <f>'5.3.1  BIP je Einw LVgl-n'!R35</f>
        <v>37046</v>
      </c>
      <c r="H36" s="4">
        <f>'5.1.1  BIP je ET LVgl-n'!R35</f>
        <v>70177</v>
      </c>
      <c r="I36" s="100">
        <f>'5.2.1  BIP je ETSt. LVgl-n'!R35</f>
        <v>50.09</v>
      </c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197"/>
      <c r="BS36" s="197"/>
      <c r="BT36" s="197"/>
      <c r="BU36" s="197"/>
      <c r="BV36" s="197"/>
      <c r="BW36" s="197"/>
      <c r="BX36" s="197"/>
      <c r="BY36" s="197"/>
      <c r="BZ36" s="197"/>
      <c r="CA36" s="197"/>
      <c r="CB36" s="197"/>
      <c r="CC36" s="197"/>
      <c r="CD36" s="197"/>
      <c r="CE36" s="197"/>
      <c r="CF36" s="197"/>
      <c r="CG36" s="197"/>
      <c r="CH36" s="197"/>
      <c r="CI36" s="197"/>
      <c r="CJ36" s="197"/>
      <c r="CK36" s="197"/>
      <c r="CL36" s="197"/>
      <c r="CM36" s="197"/>
      <c r="CN36" s="197"/>
      <c r="CO36" s="197"/>
      <c r="CP36" s="197"/>
      <c r="CQ36" s="197"/>
      <c r="CR36" s="197"/>
      <c r="CS36" s="197"/>
    </row>
    <row r="37" spans="1:97" ht="11.85" customHeight="1">
      <c r="A37" s="78">
        <v>2016</v>
      </c>
      <c r="B37" s="99">
        <f>'4.1.1 BIP-LVgl-n'!C36</f>
        <v>577717.331</v>
      </c>
      <c r="C37" s="4">
        <f>'5.3.1  BIP je Einw LVgl-n'!C36</f>
        <v>44829</v>
      </c>
      <c r="D37" s="4">
        <f>'5.1.1  BIP je ET LVgl-n'!C36</f>
        <v>77976</v>
      </c>
      <c r="E37" s="100">
        <f>'5.2.1  BIP je ETSt. LVgl-n'!C36</f>
        <v>55.78</v>
      </c>
      <c r="F37" s="99">
        <f>'4.1.1 BIP-LVgl-n'!R36</f>
        <v>3134740</v>
      </c>
      <c r="G37" s="4">
        <f>'5.3.1  BIP je Einw LVgl-n'!R36</f>
        <v>38067</v>
      </c>
      <c r="H37" s="4">
        <f>'5.1.1  BIP je ET LVgl-n'!R36</f>
        <v>71797</v>
      </c>
      <c r="I37" s="100">
        <f>'5.2.1  BIP je ETSt. LVgl-n'!R36</f>
        <v>51.45</v>
      </c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197"/>
      <c r="BD37" s="197"/>
      <c r="BE37" s="197"/>
      <c r="BF37" s="197"/>
      <c r="BG37" s="197"/>
      <c r="BH37" s="197"/>
      <c r="BI37" s="197"/>
      <c r="BJ37" s="197"/>
      <c r="BK37" s="197"/>
      <c r="BL37" s="197"/>
      <c r="BM37" s="197"/>
      <c r="BN37" s="197"/>
      <c r="BO37" s="197"/>
      <c r="BP37" s="197"/>
      <c r="BQ37" s="197"/>
      <c r="BR37" s="197"/>
      <c r="BS37" s="197"/>
      <c r="BT37" s="197"/>
      <c r="BU37" s="197"/>
      <c r="BV37" s="197"/>
      <c r="BW37" s="197"/>
      <c r="BX37" s="197"/>
      <c r="BY37" s="197"/>
      <c r="BZ37" s="197"/>
      <c r="CA37" s="197"/>
      <c r="CB37" s="197"/>
      <c r="CC37" s="197"/>
      <c r="CD37" s="197"/>
      <c r="CE37" s="197"/>
      <c r="CF37" s="197"/>
      <c r="CG37" s="197"/>
      <c r="CH37" s="197"/>
      <c r="CI37" s="197"/>
      <c r="CJ37" s="197"/>
      <c r="CK37" s="197"/>
      <c r="CL37" s="197"/>
      <c r="CM37" s="197"/>
      <c r="CN37" s="197"/>
      <c r="CO37" s="197"/>
      <c r="CP37" s="197"/>
      <c r="CQ37" s="197"/>
      <c r="CR37" s="197"/>
      <c r="CS37" s="197"/>
    </row>
    <row r="38" spans="1:97" ht="11.85" customHeight="1">
      <c r="A38" s="78">
        <v>2017</v>
      </c>
      <c r="B38" s="99">
        <f>'4.1.1 BIP-LVgl-n'!C37</f>
        <v>605751.666</v>
      </c>
      <c r="C38" s="4">
        <f>'5.3.1  BIP je Einw LVgl-n'!C37</f>
        <v>46726</v>
      </c>
      <c r="D38" s="4">
        <f>'5.1.1  BIP je ET LVgl-n'!C37</f>
        <v>80517</v>
      </c>
      <c r="E38" s="100">
        <f>'5.2.1  BIP je ETSt. LVgl-n'!C37</f>
        <v>57.89</v>
      </c>
      <c r="F38" s="99">
        <f>'4.1.1 BIP-LVgl-n'!R37</f>
        <v>3267160</v>
      </c>
      <c r="G38" s="4">
        <f>'5.3.1  BIP je Einw LVgl-n'!R37</f>
        <v>39527</v>
      </c>
      <c r="H38" s="4">
        <f>'5.1.1  BIP je ET LVgl-n'!R37</f>
        <v>73832</v>
      </c>
      <c r="I38" s="100">
        <f>'5.2.1  BIP je ETSt. LVgl-n'!R37</f>
        <v>53.15</v>
      </c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7"/>
      <c r="BC38" s="197"/>
      <c r="BD38" s="197"/>
      <c r="BE38" s="197"/>
      <c r="BF38" s="197"/>
      <c r="BG38" s="197"/>
      <c r="BH38" s="197"/>
      <c r="BI38" s="197"/>
      <c r="BJ38" s="197"/>
      <c r="BK38" s="197"/>
      <c r="BL38" s="197"/>
      <c r="BM38" s="197"/>
      <c r="BN38" s="197"/>
      <c r="BO38" s="197"/>
      <c r="BP38" s="197"/>
      <c r="BQ38" s="197"/>
      <c r="BR38" s="197"/>
      <c r="BS38" s="197"/>
      <c r="BT38" s="197"/>
      <c r="BU38" s="197"/>
      <c r="BV38" s="197"/>
      <c r="BW38" s="197"/>
      <c r="BX38" s="197"/>
      <c r="BY38" s="197"/>
      <c r="BZ38" s="197"/>
      <c r="CA38" s="197"/>
      <c r="CB38" s="197"/>
      <c r="CC38" s="197"/>
      <c r="CD38" s="197"/>
      <c r="CE38" s="197"/>
      <c r="CF38" s="197"/>
      <c r="CG38" s="197"/>
      <c r="CH38" s="197"/>
      <c r="CI38" s="197"/>
      <c r="CJ38" s="197"/>
      <c r="CK38" s="197"/>
      <c r="CL38" s="197"/>
      <c r="CM38" s="197"/>
      <c r="CN38" s="197"/>
      <c r="CO38" s="197"/>
      <c r="CP38" s="197"/>
      <c r="CQ38" s="197"/>
      <c r="CR38" s="197"/>
      <c r="CS38" s="197"/>
    </row>
    <row r="39" spans="1:97" ht="11.85" customHeight="1">
      <c r="A39" s="78">
        <v>2018</v>
      </c>
      <c r="B39" s="99">
        <f>'4.1.1 BIP-LVgl-n'!C38</f>
        <v>620277.238</v>
      </c>
      <c r="C39" s="4">
        <f>'5.3.1  BIP je Einw LVgl-n'!C38</f>
        <v>47578</v>
      </c>
      <c r="D39" s="4">
        <f>'5.1.1  BIP je ET LVgl-n'!C38</f>
        <v>81073</v>
      </c>
      <c r="E39" s="100">
        <f>'5.2.1  BIP je ETSt. LVgl-n'!C38</f>
        <v>58.45</v>
      </c>
      <c r="F39" s="99">
        <f>'4.1.1 BIP-LVgl-n'!R38</f>
        <v>3365450</v>
      </c>
      <c r="G39" s="4">
        <f>'5.3.1  BIP je Einw LVgl-n'!R38</f>
        <v>40594</v>
      </c>
      <c r="H39" s="4">
        <f>'5.1.1  BIP je ET LVgl-n'!R38</f>
        <v>75011</v>
      </c>
      <c r="I39" s="100">
        <f>'5.2.1  BIP je ETSt. LVgl-n'!R38</f>
        <v>54.33</v>
      </c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  <c r="BF39" s="197"/>
      <c r="BG39" s="197"/>
      <c r="BH39" s="197"/>
      <c r="BI39" s="197"/>
      <c r="BJ39" s="197"/>
      <c r="BK39" s="197"/>
      <c r="BL39" s="197"/>
      <c r="BM39" s="197"/>
      <c r="BN39" s="197"/>
      <c r="BO39" s="197"/>
      <c r="BP39" s="197"/>
      <c r="BQ39" s="197"/>
      <c r="BR39" s="197"/>
      <c r="BS39" s="197"/>
      <c r="BT39" s="197"/>
      <c r="BU39" s="197"/>
      <c r="BV39" s="197"/>
      <c r="BW39" s="197"/>
      <c r="BX39" s="197"/>
      <c r="BY39" s="197"/>
      <c r="BZ39" s="197"/>
      <c r="CA39" s="197"/>
      <c r="CB39" s="197"/>
      <c r="CC39" s="197"/>
      <c r="CD39" s="197"/>
      <c r="CE39" s="197"/>
      <c r="CF39" s="197"/>
      <c r="CG39" s="197"/>
      <c r="CH39" s="197"/>
      <c r="CI39" s="197"/>
      <c r="CJ39" s="197"/>
      <c r="CK39" s="197"/>
      <c r="CL39" s="197"/>
      <c r="CM39" s="197"/>
      <c r="CN39" s="197"/>
      <c r="CO39" s="197"/>
      <c r="CP39" s="197"/>
      <c r="CQ39" s="197"/>
      <c r="CR39" s="197"/>
      <c r="CS39" s="197"/>
    </row>
    <row r="40" spans="1:97" ht="11.85" customHeight="1">
      <c r="A40" s="78">
        <v>2019</v>
      </c>
      <c r="B40" s="99">
        <f>'4.1.1 BIP-LVgl-n'!C39</f>
        <v>643982.292</v>
      </c>
      <c r="C40" s="4">
        <f>'5.3.1  BIP je Einw LVgl-n'!C39</f>
        <v>49156</v>
      </c>
      <c r="D40" s="4">
        <f>'5.1.1  BIP je ET LVgl-n'!C39</f>
        <v>83275</v>
      </c>
      <c r="E40" s="100">
        <f>'5.2.1  BIP je ETSt. LVgl-n'!C39</f>
        <v>60.39</v>
      </c>
      <c r="F40" s="99">
        <f>'4.1.1 BIP-LVgl-n'!R39</f>
        <v>3473260</v>
      </c>
      <c r="G40" s="4">
        <f>'5.3.1  BIP je Einw LVgl-n'!R39</f>
        <v>41800</v>
      </c>
      <c r="H40" s="4">
        <f>'5.1.1  BIP je ET LVgl-n'!R39</f>
        <v>76711</v>
      </c>
      <c r="I40" s="100">
        <f>'5.2.1  BIP je ETSt. LVgl-n'!R39</f>
        <v>55.91</v>
      </c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197"/>
      <c r="CK40" s="197"/>
      <c r="CL40" s="197"/>
      <c r="CM40" s="197"/>
      <c r="CN40" s="197"/>
      <c r="CO40" s="197"/>
      <c r="CP40" s="197"/>
      <c r="CQ40" s="197"/>
      <c r="CR40" s="197"/>
      <c r="CS40" s="197"/>
    </row>
    <row r="41" spans="1:97" ht="11.85" customHeight="1">
      <c r="A41" s="78">
        <v>2020</v>
      </c>
      <c r="B41" s="99">
        <f>'4.1.1 BIP-LVgl-n'!C40</f>
        <v>630529.644</v>
      </c>
      <c r="C41" s="4">
        <f>'5.3.1  BIP je Einw LVgl-n'!C40</f>
        <v>48013</v>
      </c>
      <c r="D41" s="4">
        <f>'5.1.1  BIP je ET LVgl-n'!C40</f>
        <v>82068</v>
      </c>
      <c r="E41" s="100">
        <f>'5.2.1  BIP je ETSt. LVgl-n'!C40</f>
        <v>61.95</v>
      </c>
      <c r="F41" s="99">
        <f>'4.1.1 BIP-LVgl-n'!R40</f>
        <v>3405430</v>
      </c>
      <c r="G41" s="4">
        <f>'5.3.1  BIP je Einw LVgl-n'!R40</f>
        <v>40950</v>
      </c>
      <c r="H41" s="4">
        <f>'5.1.1  BIP je ET LVgl-n'!R40</f>
        <v>75819</v>
      </c>
      <c r="I41" s="100">
        <f>'5.2.1  BIP je ETSt. LVgl-n'!R40</f>
        <v>57.48</v>
      </c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</row>
    <row r="42" spans="1:97" ht="11.85" customHeight="1">
      <c r="A42" s="78">
        <v>2021</v>
      </c>
      <c r="B42" s="99">
        <f>'4.1.1 BIP-LVgl-n'!C41</f>
        <v>666388.281</v>
      </c>
      <c r="C42" s="4">
        <f>'5.3.1  BIP je Einw LVgl-n'!C41</f>
        <v>50643</v>
      </c>
      <c r="D42" s="4">
        <f>'5.1.1  BIP je ET LVgl-n'!C41</f>
        <v>86684</v>
      </c>
      <c r="E42" s="100">
        <f>'5.2.1  BIP je ETSt. LVgl-n'!C41</f>
        <v>64.38</v>
      </c>
      <c r="F42" s="99">
        <f>'4.1.1 BIP-LVgl-n'!R41</f>
        <v>3601750</v>
      </c>
      <c r="G42" s="4">
        <f>'5.3.1  BIP je Einw LVgl-n'!R41</f>
        <v>43292</v>
      </c>
      <c r="H42" s="4">
        <f>'5.1.1  BIP je ET LVgl-n'!R41</f>
        <v>80074</v>
      </c>
      <c r="I42" s="100">
        <f>'5.2.1  BIP je ETSt. LVgl-n'!R41</f>
        <v>59.75</v>
      </c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97"/>
      <c r="BK42" s="197"/>
      <c r="BL42" s="197"/>
      <c r="BM42" s="197"/>
      <c r="BN42" s="197"/>
      <c r="BO42" s="197"/>
      <c r="BP42" s="197"/>
      <c r="BQ42" s="197"/>
      <c r="BR42" s="197"/>
      <c r="BS42" s="197"/>
      <c r="BT42" s="197"/>
      <c r="BU42" s="197"/>
      <c r="BV42" s="197"/>
      <c r="BW42" s="197"/>
      <c r="BX42" s="197"/>
      <c r="BY42" s="197"/>
      <c r="BZ42" s="197"/>
      <c r="CA42" s="197"/>
      <c r="CB42" s="197"/>
      <c r="CC42" s="197"/>
      <c r="CD42" s="197"/>
      <c r="CE42" s="197"/>
      <c r="CF42" s="197"/>
      <c r="CG42" s="197"/>
      <c r="CH42" s="197"/>
      <c r="CI42" s="197"/>
      <c r="CJ42" s="197"/>
      <c r="CK42" s="197"/>
      <c r="CL42" s="197"/>
      <c r="CM42" s="197"/>
      <c r="CN42" s="197"/>
      <c r="CO42" s="197"/>
      <c r="CP42" s="197"/>
      <c r="CQ42" s="197"/>
      <c r="CR42" s="197"/>
      <c r="CS42" s="197"/>
    </row>
    <row r="43" spans="1:97" ht="11.85" customHeight="1">
      <c r="A43" s="78">
        <v>2022</v>
      </c>
      <c r="B43" s="99">
        <f>'4.1.1 BIP-LVgl-n'!C42</f>
        <v>716783.685</v>
      </c>
      <c r="C43" s="4">
        <f>'5.3.1  BIP je Einw LVgl-n'!C42</f>
        <v>53768</v>
      </c>
      <c r="D43" s="4">
        <f>'5.1.1  BIP je ET LVgl-n'!C42</f>
        <v>91958</v>
      </c>
      <c r="E43" s="100">
        <f>'5.2.1  BIP je ETSt. LVgl-n'!C42</f>
        <v>68.62</v>
      </c>
      <c r="F43" s="99">
        <f>'4.1.1 BIP-LVgl-n'!R42</f>
        <v>3867050</v>
      </c>
      <c r="G43" s="4">
        <f>'5.3.1  BIP je Einw LVgl-n'!R42</f>
        <v>45993</v>
      </c>
      <c r="H43" s="4">
        <f>'5.1.1  BIP je ET LVgl-n'!R42</f>
        <v>84860</v>
      </c>
      <c r="I43" s="100">
        <f>'5.2.1  BIP je ETSt. LVgl-n'!R42</f>
        <v>63.29</v>
      </c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7"/>
      <c r="BL43" s="197"/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  <c r="BW43" s="197"/>
      <c r="BX43" s="197"/>
      <c r="BY43" s="197"/>
      <c r="BZ43" s="197"/>
      <c r="CA43" s="197"/>
      <c r="CB43" s="197"/>
      <c r="CC43" s="197"/>
      <c r="CD43" s="197"/>
      <c r="CE43" s="197"/>
      <c r="CF43" s="197"/>
      <c r="CG43" s="197"/>
      <c r="CH43" s="197"/>
      <c r="CI43" s="197"/>
      <c r="CJ43" s="197"/>
      <c r="CK43" s="197"/>
      <c r="CL43" s="197"/>
      <c r="CM43" s="197"/>
      <c r="CN43" s="197"/>
      <c r="CO43" s="197"/>
      <c r="CP43" s="197"/>
      <c r="CQ43" s="197"/>
      <c r="CR43" s="197"/>
      <c r="CS43" s="197"/>
    </row>
    <row r="44" spans="1:9" ht="6.2" customHeight="1">
      <c r="A44" s="49"/>
      <c r="B44" s="99"/>
      <c r="C44" s="4"/>
      <c r="D44" s="4"/>
      <c r="E44" s="100"/>
      <c r="F44" s="99"/>
      <c r="G44" s="4"/>
      <c r="H44" s="4"/>
      <c r="I44" s="100"/>
    </row>
    <row r="45" spans="1:97" s="34" customFormat="1" ht="11.85" customHeight="1">
      <c r="A45" s="66" t="s">
        <v>2</v>
      </c>
      <c r="B45" s="66"/>
      <c r="C45" s="66"/>
      <c r="D45" s="66"/>
      <c r="E45" s="66"/>
      <c r="F45" s="66"/>
      <c r="G45" s="96"/>
      <c r="H45" s="96"/>
      <c r="I45" s="96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</row>
    <row r="46" spans="1:97" s="34" customFormat="1" ht="6.2" customHeight="1">
      <c r="A46" s="66"/>
      <c r="B46" s="66"/>
      <c r="C46" s="66"/>
      <c r="D46" s="66"/>
      <c r="E46" s="66"/>
      <c r="F46" s="66"/>
      <c r="G46" s="96"/>
      <c r="H46" s="96"/>
      <c r="I46" s="9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</row>
    <row r="47" spans="1:97" s="34" customFormat="1" ht="11.85" customHeight="1" hidden="1">
      <c r="A47" s="47">
        <v>1992</v>
      </c>
      <c r="B47" s="48">
        <f aca="true" t="shared" si="0" ref="B47:H47">B13*100/B12-100</f>
        <v>7.522479416083115</v>
      </c>
      <c r="C47" s="80">
        <f t="shared" si="0"/>
        <v>6.132715104326138</v>
      </c>
      <c r="D47" s="48">
        <f t="shared" si="0"/>
        <v>6.1326399116347545</v>
      </c>
      <c r="E47" s="105" t="s">
        <v>148</v>
      </c>
      <c r="F47" s="48">
        <f t="shared" si="0"/>
        <v>7.331315424391477</v>
      </c>
      <c r="G47" s="48">
        <f t="shared" si="0"/>
        <v>6.63170104392556</v>
      </c>
      <c r="H47" s="48">
        <f t="shared" si="0"/>
        <v>8.763114030787335</v>
      </c>
      <c r="I47" s="105" t="s">
        <v>148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</row>
    <row r="48" spans="1:97" s="34" customFormat="1" ht="11.85" customHeight="1" hidden="1">
      <c r="A48" s="47">
        <v>1993</v>
      </c>
      <c r="B48" s="48">
        <f aca="true" t="shared" si="1" ref="B48:H48">B14*100/B13-100</f>
        <v>1.706325070886848</v>
      </c>
      <c r="C48" s="80">
        <f t="shared" si="1"/>
        <v>0.6388327906689142</v>
      </c>
      <c r="D48" s="48">
        <f t="shared" si="1"/>
        <v>2.558487456906832</v>
      </c>
      <c r="E48" s="105" t="s">
        <v>148</v>
      </c>
      <c r="F48" s="48">
        <f t="shared" si="1"/>
        <v>2.8688765378423824</v>
      </c>
      <c r="G48" s="48">
        <f t="shared" si="1"/>
        <v>2.2985244040862653</v>
      </c>
      <c r="H48" s="48">
        <f t="shared" si="1"/>
        <v>4.218971850983749</v>
      </c>
      <c r="I48" s="105" t="s">
        <v>148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</row>
    <row r="49" spans="1:97" s="34" customFormat="1" ht="11.85" customHeight="1" hidden="1">
      <c r="A49" s="47">
        <v>1994</v>
      </c>
      <c r="B49" s="48">
        <f aca="true" t="shared" si="2" ref="B49:H49">B15*100/B14-100</f>
        <v>3.5947476347166827</v>
      </c>
      <c r="C49" s="80">
        <f t="shared" si="2"/>
        <v>3.005979195675323</v>
      </c>
      <c r="D49" s="48">
        <f t="shared" si="2"/>
        <v>3.602460835923125</v>
      </c>
      <c r="E49" s="105" t="s">
        <v>148</v>
      </c>
      <c r="F49" s="48">
        <f t="shared" si="2"/>
        <v>4.492572348919694</v>
      </c>
      <c r="G49" s="48">
        <f t="shared" si="2"/>
        <v>4.234858992140545</v>
      </c>
      <c r="H49" s="48">
        <f t="shared" si="2"/>
        <v>4.448240814826022</v>
      </c>
      <c r="I49" s="105" t="s">
        <v>148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</row>
    <row r="50" spans="1:97" s="34" customFormat="1" ht="11.85" customHeight="1">
      <c r="A50" s="47">
        <v>1995</v>
      </c>
      <c r="B50" s="237">
        <f aca="true" t="shared" si="3" ref="B50:H50">B16*100/B15-100</f>
        <v>2.8473819097743416</v>
      </c>
      <c r="C50" s="237">
        <f t="shared" si="3"/>
        <v>2.3576653944020336</v>
      </c>
      <c r="D50" s="237">
        <f t="shared" si="3"/>
        <v>2.77318640955005</v>
      </c>
      <c r="E50" s="239" t="s">
        <v>44</v>
      </c>
      <c r="F50" s="237">
        <f t="shared" si="3"/>
        <v>3.556065699215651</v>
      </c>
      <c r="G50" s="237">
        <f t="shared" si="3"/>
        <v>3.353144681983494</v>
      </c>
      <c r="H50" s="237">
        <f t="shared" si="3"/>
        <v>3.1118012422360266</v>
      </c>
      <c r="I50" s="239" t="s">
        <v>44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</row>
    <row r="51" spans="1:97" s="34" customFormat="1" ht="11.85" customHeight="1">
      <c r="A51" s="47">
        <v>1996</v>
      </c>
      <c r="B51" s="237">
        <f aca="true" t="shared" si="4" ref="B51:H51">B17*100/B16-100</f>
        <v>1.7631029169863979</v>
      </c>
      <c r="C51" s="237">
        <f t="shared" si="4"/>
        <v>1.3089920372887889</v>
      </c>
      <c r="D51" s="237">
        <f t="shared" si="4"/>
        <v>1.9398776904137947</v>
      </c>
      <c r="E51" s="239" t="s">
        <v>44</v>
      </c>
      <c r="F51" s="237">
        <f t="shared" si="4"/>
        <v>1.4129557006455116</v>
      </c>
      <c r="G51" s="237">
        <f t="shared" si="4"/>
        <v>1.2144880267788238</v>
      </c>
      <c r="H51" s="237">
        <f t="shared" si="4"/>
        <v>1.3734112402867282</v>
      </c>
      <c r="I51" s="239" t="s">
        <v>44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</row>
    <row r="52" spans="1:97" s="34" customFormat="1" ht="11.85" customHeight="1">
      <c r="A52" s="47">
        <v>1997</v>
      </c>
      <c r="B52" s="237">
        <f aca="true" t="shared" si="5" ref="B52:H52">B18*100/B17-100</f>
        <v>2.453567978079292</v>
      </c>
      <c r="C52" s="237">
        <f t="shared" si="5"/>
        <v>2.2045855379188737</v>
      </c>
      <c r="D52" s="237">
        <f t="shared" si="5"/>
        <v>2.3256266921174102</v>
      </c>
      <c r="E52" s="239" t="s">
        <v>44</v>
      </c>
      <c r="F52" s="237">
        <f t="shared" si="5"/>
        <v>2.069866450155615</v>
      </c>
      <c r="G52" s="237">
        <f t="shared" si="5"/>
        <v>2.0139919440322274</v>
      </c>
      <c r="H52" s="237">
        <f t="shared" si="5"/>
        <v>2.115396042545612</v>
      </c>
      <c r="I52" s="239" t="s">
        <v>44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</row>
    <row r="53" spans="1:97" s="34" customFormat="1" ht="11.85" customHeight="1">
      <c r="A53" s="47">
        <v>1998</v>
      </c>
      <c r="B53" s="237">
        <f aca="true" t="shared" si="6" ref="B53:H53">B19*100/B18-100</f>
        <v>4.330557397367514</v>
      </c>
      <c r="C53" s="237">
        <f t="shared" si="6"/>
        <v>4.21277713171024</v>
      </c>
      <c r="D53" s="237">
        <f t="shared" si="6"/>
        <v>2.2632530693823156</v>
      </c>
      <c r="E53" s="239" t="s">
        <v>44</v>
      </c>
      <c r="F53" s="237">
        <f t="shared" si="6"/>
        <v>2.7162634168727493</v>
      </c>
      <c r="G53" s="237">
        <f t="shared" si="6"/>
        <v>2.7971737323358212</v>
      </c>
      <c r="H53" s="237">
        <f t="shared" si="6"/>
        <v>1.501309281350018</v>
      </c>
      <c r="I53" s="239" t="s">
        <v>44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</row>
    <row r="54" spans="1:97" s="34" customFormat="1" ht="11.85" customHeight="1">
      <c r="A54" s="47">
        <v>1999</v>
      </c>
      <c r="B54" s="237">
        <f aca="true" t="shared" si="7" ref="B54:H54">B20*100/B19-100</f>
        <v>3.168482987782056</v>
      </c>
      <c r="C54" s="237">
        <f t="shared" si="7"/>
        <v>2.854571634269263</v>
      </c>
      <c r="D54" s="237">
        <f t="shared" si="7"/>
        <v>1.3439058893604283</v>
      </c>
      <c r="E54" s="239" t="s">
        <v>44</v>
      </c>
      <c r="F54" s="237">
        <f t="shared" si="7"/>
        <v>2.2368721517856187</v>
      </c>
      <c r="G54" s="237">
        <f t="shared" si="7"/>
        <v>2.2682246391460836</v>
      </c>
      <c r="H54" s="237">
        <f t="shared" si="7"/>
        <v>0.6038716581627739</v>
      </c>
      <c r="I54" s="239" t="s">
        <v>44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</row>
    <row r="55" spans="1:9" ht="11.85" customHeight="1">
      <c r="A55" s="47">
        <v>2000</v>
      </c>
      <c r="B55" s="237">
        <f aca="true" t="shared" si="8" ref="B55:H55">B21*100/B20-100</f>
        <v>3.952580838520248</v>
      </c>
      <c r="C55" s="237">
        <f t="shared" si="8"/>
        <v>3.40181290029048</v>
      </c>
      <c r="D55" s="237">
        <f t="shared" si="8"/>
        <v>1.7430114241633845</v>
      </c>
      <c r="E55" s="239" t="s">
        <v>44</v>
      </c>
      <c r="F55" s="237">
        <f t="shared" si="8"/>
        <v>2.4088604890554848</v>
      </c>
      <c r="G55" s="237">
        <f t="shared" si="8"/>
        <v>2.3641970427769365</v>
      </c>
      <c r="H55" s="237">
        <f t="shared" si="8"/>
        <v>0.2298413904454435</v>
      </c>
      <c r="I55" s="239" t="s">
        <v>44</v>
      </c>
    </row>
    <row r="56" spans="1:9" ht="11.85" customHeight="1">
      <c r="A56" s="47">
        <v>2001</v>
      </c>
      <c r="B56" s="237">
        <f aca="true" t="shared" si="9" ref="B56:I77">B22*100/B21-100</f>
        <v>3.9089338539590415</v>
      </c>
      <c r="C56" s="237">
        <f aca="true" t="shared" si="10" ref="C56:C69">C22*100/C21-100</f>
        <v>3.228972753426973</v>
      </c>
      <c r="D56" s="237">
        <f t="shared" si="9"/>
        <v>3.3252098564852446</v>
      </c>
      <c r="E56" s="237">
        <f t="shared" si="9"/>
        <v>3.9714058776807093</v>
      </c>
      <c r="F56" s="237">
        <f t="shared" si="9"/>
        <v>3.0084064691407235</v>
      </c>
      <c r="G56" s="237">
        <f t="shared" si="9"/>
        <v>2.9314073845203126</v>
      </c>
      <c r="H56" s="237">
        <f t="shared" si="9"/>
        <v>3.297577985824205</v>
      </c>
      <c r="I56" s="237">
        <f t="shared" si="9"/>
        <v>3.862183939983339</v>
      </c>
    </row>
    <row r="57" spans="1:9" ht="11.85" customHeight="1">
      <c r="A57" s="47">
        <v>2002</v>
      </c>
      <c r="B57" s="237">
        <f t="shared" si="9"/>
        <v>2.314578830853918</v>
      </c>
      <c r="C57" s="237">
        <f t="shared" si="10"/>
        <v>1.7246467097281908</v>
      </c>
      <c r="D57" s="237">
        <f t="shared" si="9"/>
        <v>2.606705452766562</v>
      </c>
      <c r="E57" s="237">
        <f t="shared" si="9"/>
        <v>3.234020881079701</v>
      </c>
      <c r="F57" s="237">
        <f t="shared" si="9"/>
        <v>1.1774236607841573</v>
      </c>
      <c r="G57" s="237">
        <f t="shared" si="9"/>
        <v>1.1031480995084593</v>
      </c>
      <c r="H57" s="237">
        <f t="shared" si="9"/>
        <v>1.6695409679668245</v>
      </c>
      <c r="I57" s="237">
        <f t="shared" si="9"/>
        <v>2.327447833065804</v>
      </c>
    </row>
    <row r="58" spans="1:9" ht="11.85" customHeight="1">
      <c r="A58" s="47">
        <v>2003</v>
      </c>
      <c r="B58" s="237">
        <f t="shared" si="9"/>
        <v>-0.5925400470526228</v>
      </c>
      <c r="C58" s="237">
        <f t="shared" si="10"/>
        <v>-0.9121676067687332</v>
      </c>
      <c r="D58" s="237">
        <f t="shared" si="9"/>
        <v>0.633417902569434</v>
      </c>
      <c r="E58" s="237">
        <f t="shared" si="9"/>
        <v>1.134681795757274</v>
      </c>
      <c r="F58" s="237">
        <f t="shared" si="9"/>
        <v>0.6118865212090299</v>
      </c>
      <c r="G58" s="237">
        <f t="shared" si="9"/>
        <v>0.6494711449248456</v>
      </c>
      <c r="H58" s="237">
        <f t="shared" si="9"/>
        <v>1.710697271546124</v>
      </c>
      <c r="I58" s="237">
        <f t="shared" si="9"/>
        <v>2.091503267973849</v>
      </c>
    </row>
    <row r="59" spans="1:9" ht="11.85" customHeight="1">
      <c r="A59" s="47">
        <v>2004</v>
      </c>
      <c r="B59" s="237">
        <f t="shared" si="9"/>
        <v>3.298037645373256</v>
      </c>
      <c r="C59" s="237">
        <f t="shared" si="10"/>
        <v>3.122763645826552</v>
      </c>
      <c r="D59" s="237">
        <f t="shared" si="9"/>
        <v>3.279132332786247</v>
      </c>
      <c r="E59" s="237">
        <f t="shared" si="9"/>
        <v>3.0975609756097526</v>
      </c>
      <c r="F59" s="237">
        <f t="shared" si="9"/>
        <v>2.3037932328617217</v>
      </c>
      <c r="G59" s="237">
        <f t="shared" si="9"/>
        <v>2.418879056047203</v>
      </c>
      <c r="H59" s="237">
        <f t="shared" si="9"/>
        <v>1.9799872258888627</v>
      </c>
      <c r="I59" s="237">
        <f t="shared" si="9"/>
        <v>2.0230473751600755</v>
      </c>
    </row>
    <row r="60" spans="1:9" ht="11.85" customHeight="1">
      <c r="A60" s="47">
        <v>2005</v>
      </c>
      <c r="B60" s="237">
        <f t="shared" si="9"/>
        <v>1.4582620836617082</v>
      </c>
      <c r="C60" s="237">
        <f t="shared" si="10"/>
        <v>1.3311462999179895</v>
      </c>
      <c r="D60" s="237">
        <f t="shared" si="9"/>
        <v>1.1287865135405184</v>
      </c>
      <c r="E60" s="237">
        <f t="shared" si="9"/>
        <v>2.010882422521874</v>
      </c>
      <c r="F60" s="237">
        <f t="shared" si="9"/>
        <v>1.1398794264802063</v>
      </c>
      <c r="G60" s="237">
        <f t="shared" si="9"/>
        <v>1.2888824884792598</v>
      </c>
      <c r="H60" s="237">
        <f t="shared" si="9"/>
        <v>1.270006958942247</v>
      </c>
      <c r="I60" s="237">
        <f t="shared" si="9"/>
        <v>2.0080321285140457</v>
      </c>
    </row>
    <row r="61" spans="1:9" ht="11.85" customHeight="1">
      <c r="A61" s="47">
        <v>2006</v>
      </c>
      <c r="B61" s="237">
        <f t="shared" si="9"/>
        <v>4.311763552755849</v>
      </c>
      <c r="C61" s="237">
        <f t="shared" si="10"/>
        <v>4.165110197982813</v>
      </c>
      <c r="D61" s="237">
        <f t="shared" si="9"/>
        <v>3.395541731467077</v>
      </c>
      <c r="E61" s="237">
        <f t="shared" si="9"/>
        <v>1.9712430426716168</v>
      </c>
      <c r="F61" s="237">
        <f t="shared" si="9"/>
        <v>4.228885072389673</v>
      </c>
      <c r="G61" s="237">
        <f t="shared" si="9"/>
        <v>4.439468259045995</v>
      </c>
      <c r="H61" s="237">
        <f t="shared" si="9"/>
        <v>3.4822195499055084</v>
      </c>
      <c r="I61" s="237">
        <f t="shared" si="9"/>
        <v>1.993110236220474</v>
      </c>
    </row>
    <row r="62" spans="1:9" ht="11.85" customHeight="1">
      <c r="A62" s="47">
        <v>2007</v>
      </c>
      <c r="B62" s="237">
        <f t="shared" si="9"/>
        <v>4.875494604541089</v>
      </c>
      <c r="C62" s="237">
        <f t="shared" si="10"/>
        <v>4.71579702348933</v>
      </c>
      <c r="D62" s="237">
        <f t="shared" si="9"/>
        <v>2.9738029581348684</v>
      </c>
      <c r="E62" s="237">
        <f t="shared" si="9"/>
        <v>2.615419604275644</v>
      </c>
      <c r="F62" s="237">
        <f t="shared" si="9"/>
        <v>4.799419725963077</v>
      </c>
      <c r="G62" s="237">
        <f t="shared" si="9"/>
        <v>5.033522785284006</v>
      </c>
      <c r="H62" s="237">
        <f t="shared" si="9"/>
        <v>3.0379999003934444</v>
      </c>
      <c r="I62" s="237">
        <f t="shared" si="9"/>
        <v>2.9674306393244763</v>
      </c>
    </row>
    <row r="63" spans="1:9" ht="11.85" customHeight="1">
      <c r="A63" s="47">
        <v>2008</v>
      </c>
      <c r="B63" s="237">
        <f t="shared" si="9"/>
        <v>0.7542619535946358</v>
      </c>
      <c r="C63" s="237">
        <f t="shared" si="10"/>
        <v>0.7049086757990892</v>
      </c>
      <c r="D63" s="237">
        <f t="shared" si="9"/>
        <v>-0.8414229633912527</v>
      </c>
      <c r="E63" s="237">
        <f t="shared" si="9"/>
        <v>-0.9308510638297776</v>
      </c>
      <c r="F63" s="237">
        <f t="shared" si="9"/>
        <v>1.8779380288451932</v>
      </c>
      <c r="G63" s="237">
        <f t="shared" si="9"/>
        <v>2.164474110556668</v>
      </c>
      <c r="H63" s="237">
        <f t="shared" si="9"/>
        <v>0.46562585592988626</v>
      </c>
      <c r="I63" s="237">
        <f t="shared" si="9"/>
        <v>0.9372071227741401</v>
      </c>
    </row>
    <row r="64" spans="1:9" ht="11.85" customHeight="1">
      <c r="A64" s="47">
        <v>2009</v>
      </c>
      <c r="B64" s="237">
        <f t="shared" si="9"/>
        <v>-2.000793179906964</v>
      </c>
      <c r="C64" s="237">
        <f t="shared" si="10"/>
        <v>-1.9043840507835768</v>
      </c>
      <c r="D64" s="237">
        <f t="shared" si="9"/>
        <v>-2.3692246313431298</v>
      </c>
      <c r="E64" s="237">
        <f t="shared" si="9"/>
        <v>0.7158836689037997</v>
      </c>
      <c r="F64" s="237">
        <f t="shared" si="9"/>
        <v>-3.9568189939878096</v>
      </c>
      <c r="G64" s="237">
        <f t="shared" si="9"/>
        <v>-3.621947351728508</v>
      </c>
      <c r="H64" s="237">
        <f t="shared" si="9"/>
        <v>-4.110270062223364</v>
      </c>
      <c r="I64" s="237">
        <f t="shared" si="9"/>
        <v>-1.2070566388115083</v>
      </c>
    </row>
    <row r="65" spans="1:9" ht="11.85" customHeight="1">
      <c r="A65" s="47">
        <v>2010</v>
      </c>
      <c r="B65" s="237">
        <f t="shared" si="9"/>
        <v>5.588649368244276</v>
      </c>
      <c r="C65" s="237">
        <f t="shared" si="10"/>
        <v>5.566950743897152</v>
      </c>
      <c r="D65" s="237">
        <f t="shared" si="9"/>
        <v>4.798428290766211</v>
      </c>
      <c r="E65" s="237">
        <f t="shared" si="9"/>
        <v>3.420701910262096</v>
      </c>
      <c r="F65" s="237">
        <f t="shared" si="9"/>
        <v>4.852130038884098</v>
      </c>
      <c r="G65" s="237">
        <f t="shared" si="9"/>
        <v>5.113860734500463</v>
      </c>
      <c r="H65" s="237">
        <f t="shared" si="9"/>
        <v>4.48213001521917</v>
      </c>
      <c r="I65" s="237">
        <f t="shared" si="9"/>
        <v>2.9605263157894655</v>
      </c>
    </row>
    <row r="66" spans="1:9" ht="11.85" customHeight="1">
      <c r="A66" s="47">
        <v>2011</v>
      </c>
      <c r="B66" s="237">
        <f t="shared" si="9"/>
        <v>6.933158623581178</v>
      </c>
      <c r="C66" s="237">
        <f t="shared" si="10"/>
        <v>6.584204477040117</v>
      </c>
      <c r="D66" s="237">
        <f t="shared" si="9"/>
        <v>5.060139776238046</v>
      </c>
      <c r="E66" s="237">
        <f t="shared" si="9"/>
        <v>5.347938144329888</v>
      </c>
      <c r="F66" s="237">
        <f t="shared" si="9"/>
        <v>5.036655747933239</v>
      </c>
      <c r="G66" s="237">
        <f t="shared" si="9"/>
        <v>5.046647047774087</v>
      </c>
      <c r="H66" s="237">
        <f t="shared" si="9"/>
        <v>3.782434011492967</v>
      </c>
      <c r="I66" s="237">
        <f t="shared" si="9"/>
        <v>3.6969420356001876</v>
      </c>
    </row>
    <row r="67" spans="1:9" ht="11.85" customHeight="1">
      <c r="A67" s="47">
        <v>2012</v>
      </c>
      <c r="B67" s="237">
        <f t="shared" si="9"/>
        <v>2.696562570472892</v>
      </c>
      <c r="C67" s="237">
        <f t="shared" si="10"/>
        <v>2.136181575433909</v>
      </c>
      <c r="D67" s="237">
        <f t="shared" si="9"/>
        <v>1.0320904470964365</v>
      </c>
      <c r="E67" s="237">
        <f t="shared" si="9"/>
        <v>2.303771661569826</v>
      </c>
      <c r="F67" s="237">
        <f t="shared" si="9"/>
        <v>1.9212492017998528</v>
      </c>
      <c r="G67" s="237">
        <f t="shared" si="9"/>
        <v>1.731537223579906</v>
      </c>
      <c r="H67" s="237">
        <f t="shared" si="9"/>
        <v>0.769634153865141</v>
      </c>
      <c r="I67" s="237">
        <f t="shared" si="9"/>
        <v>2.1126760563380316</v>
      </c>
    </row>
    <row r="68" spans="1:97" ht="11.85" customHeight="1">
      <c r="A68" s="47">
        <v>2013</v>
      </c>
      <c r="B68" s="237">
        <f t="shared" si="9"/>
        <v>3.1078890007550086</v>
      </c>
      <c r="C68" s="237">
        <f t="shared" si="10"/>
        <v>2.4484665661136233</v>
      </c>
      <c r="D68" s="237">
        <f t="shared" si="9"/>
        <v>1.8904980572235957</v>
      </c>
      <c r="E68" s="237">
        <f t="shared" si="9"/>
        <v>2.4711040255081684</v>
      </c>
      <c r="F68" s="237">
        <f t="shared" si="9"/>
        <v>2.405557113768566</v>
      </c>
      <c r="G68" s="237">
        <f aca="true" t="shared" si="11" ref="G68:G77">G34*100/G33-100</f>
        <v>2.12684927493774</v>
      </c>
      <c r="H68" s="237">
        <f t="shared" si="9"/>
        <v>1.605571286446775</v>
      </c>
      <c r="I68" s="237">
        <f t="shared" si="9"/>
        <v>2.4568965517241423</v>
      </c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  <c r="AM68" s="197"/>
      <c r="AN68" s="197"/>
      <c r="AO68" s="197"/>
      <c r="AP68" s="197"/>
      <c r="AQ68" s="197"/>
      <c r="AR68" s="197"/>
      <c r="AS68" s="197"/>
      <c r="AT68" s="197"/>
      <c r="AU68" s="197"/>
      <c r="AV68" s="197"/>
      <c r="AW68" s="197"/>
      <c r="AX68" s="197"/>
      <c r="AY68" s="197"/>
      <c r="AZ68" s="197"/>
      <c r="BA68" s="197"/>
      <c r="BB68" s="197"/>
      <c r="BC68" s="197"/>
      <c r="BD68" s="197"/>
      <c r="BE68" s="197"/>
      <c r="BF68" s="197"/>
      <c r="BG68" s="197"/>
      <c r="BH68" s="197"/>
      <c r="BI68" s="197"/>
      <c r="BJ68" s="197"/>
      <c r="BK68" s="197"/>
      <c r="BL68" s="197"/>
      <c r="BM68" s="197"/>
      <c r="BN68" s="197"/>
      <c r="BO68" s="197"/>
      <c r="BP68" s="197"/>
      <c r="BQ68" s="197"/>
      <c r="BR68" s="197"/>
      <c r="BS68" s="197"/>
      <c r="BT68" s="197"/>
      <c r="BU68" s="197"/>
      <c r="BV68" s="197"/>
      <c r="BW68" s="197"/>
      <c r="BX68" s="197"/>
      <c r="BY68" s="197"/>
      <c r="BZ68" s="197"/>
      <c r="CA68" s="197"/>
      <c r="CB68" s="197"/>
      <c r="CC68" s="197"/>
      <c r="CD68" s="197"/>
      <c r="CE68" s="197"/>
      <c r="CF68" s="197"/>
      <c r="CG68" s="197"/>
      <c r="CH68" s="197"/>
      <c r="CI68" s="197"/>
      <c r="CJ68" s="197"/>
      <c r="CK68" s="197"/>
      <c r="CL68" s="197"/>
      <c r="CM68" s="197"/>
      <c r="CN68" s="197"/>
      <c r="CO68" s="197"/>
      <c r="CP68" s="197"/>
      <c r="CQ68" s="197"/>
      <c r="CR68" s="197"/>
      <c r="CS68" s="197"/>
    </row>
    <row r="69" spans="1:97" ht="11.85" customHeight="1">
      <c r="A69" s="47">
        <v>2014</v>
      </c>
      <c r="B69" s="237">
        <f t="shared" si="9"/>
        <v>4.321296554824713</v>
      </c>
      <c r="C69" s="237">
        <f t="shared" si="10"/>
        <v>3.611915394807866</v>
      </c>
      <c r="D69" s="237">
        <f t="shared" si="9"/>
        <v>3.1242633089734113</v>
      </c>
      <c r="E69" s="237">
        <f t="shared" si="9"/>
        <v>2.7810190587320136</v>
      </c>
      <c r="F69" s="237">
        <f t="shared" si="9"/>
        <v>4.128977181780996</v>
      </c>
      <c r="G69" s="237">
        <f t="shared" si="11"/>
        <v>3.6946731304322924</v>
      </c>
      <c r="H69" s="237">
        <f t="shared" si="9"/>
        <v>3.2236683538202016</v>
      </c>
      <c r="I69" s="237">
        <f t="shared" si="9"/>
        <v>2.9238535969709716</v>
      </c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97"/>
      <c r="AK69" s="197"/>
      <c r="AL69" s="197"/>
      <c r="AM69" s="197"/>
      <c r="AN69" s="197"/>
      <c r="AO69" s="197"/>
      <c r="AP69" s="197"/>
      <c r="AQ69" s="197"/>
      <c r="AR69" s="197"/>
      <c r="AS69" s="197"/>
      <c r="AT69" s="197"/>
      <c r="AU69" s="197"/>
      <c r="AV69" s="197"/>
      <c r="AW69" s="197"/>
      <c r="AX69" s="197"/>
      <c r="AY69" s="197"/>
      <c r="AZ69" s="197"/>
      <c r="BA69" s="197"/>
      <c r="BB69" s="197"/>
      <c r="BC69" s="197"/>
      <c r="BD69" s="197"/>
      <c r="BE69" s="197"/>
      <c r="BF69" s="197"/>
      <c r="BG69" s="197"/>
      <c r="BH69" s="197"/>
      <c r="BI69" s="197"/>
      <c r="BJ69" s="197"/>
      <c r="BK69" s="197"/>
      <c r="BL69" s="197"/>
      <c r="BM69" s="197"/>
      <c r="BN69" s="197"/>
      <c r="BO69" s="197"/>
      <c r="BP69" s="197"/>
      <c r="BQ69" s="197"/>
      <c r="BR69" s="197"/>
      <c r="BS69" s="197"/>
      <c r="BT69" s="197"/>
      <c r="BU69" s="197"/>
      <c r="BV69" s="197"/>
      <c r="BW69" s="197"/>
      <c r="BX69" s="197"/>
      <c r="BY69" s="197"/>
      <c r="BZ69" s="197"/>
      <c r="CA69" s="197"/>
      <c r="CB69" s="197"/>
      <c r="CC69" s="197"/>
      <c r="CD69" s="197"/>
      <c r="CE69" s="197"/>
      <c r="CF69" s="197"/>
      <c r="CG69" s="197"/>
      <c r="CH69" s="197"/>
      <c r="CI69" s="197"/>
      <c r="CJ69" s="197"/>
      <c r="CK69" s="197"/>
      <c r="CL69" s="197"/>
      <c r="CM69" s="197"/>
      <c r="CN69" s="197"/>
      <c r="CO69" s="197"/>
      <c r="CP69" s="197"/>
      <c r="CQ69" s="197"/>
      <c r="CR69" s="197"/>
      <c r="CS69" s="197"/>
    </row>
    <row r="70" spans="1:97" ht="11.85" customHeight="1">
      <c r="A70" s="47">
        <v>2015</v>
      </c>
      <c r="B70" s="237">
        <f t="shared" si="9"/>
        <v>3.8613830783981484</v>
      </c>
      <c r="C70" s="237">
        <f t="shared" si="9"/>
        <v>2.8868469663240717</v>
      </c>
      <c r="D70" s="237">
        <f t="shared" si="9"/>
        <v>2.3169190221337743</v>
      </c>
      <c r="E70" s="237">
        <f t="shared" si="9"/>
        <v>2.2705771050141834</v>
      </c>
      <c r="F70" s="237">
        <f t="shared" si="9"/>
        <v>3.373265970492895</v>
      </c>
      <c r="G70" s="237">
        <f t="shared" si="11"/>
        <v>2.481396442501861</v>
      </c>
      <c r="H70" s="237">
        <f t="shared" si="9"/>
        <v>2.4122935030062393</v>
      </c>
      <c r="I70" s="237">
        <f t="shared" si="9"/>
        <v>2.3707337012058076</v>
      </c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  <c r="AM70" s="197"/>
      <c r="AN70" s="197"/>
      <c r="AO70" s="197"/>
      <c r="AP70" s="197"/>
      <c r="AQ70" s="197"/>
      <c r="AR70" s="197"/>
      <c r="AS70" s="197"/>
      <c r="AT70" s="197"/>
      <c r="AU70" s="197"/>
      <c r="AV70" s="197"/>
      <c r="AW70" s="197"/>
      <c r="AX70" s="197"/>
      <c r="AY70" s="197"/>
      <c r="AZ70" s="197"/>
      <c r="BA70" s="197"/>
      <c r="BB70" s="197"/>
      <c r="BC70" s="197"/>
      <c r="BD70" s="197"/>
      <c r="BE70" s="197"/>
      <c r="BF70" s="197"/>
      <c r="BG70" s="197"/>
      <c r="BH70" s="197"/>
      <c r="BI70" s="197"/>
      <c r="BJ70" s="197"/>
      <c r="BK70" s="197"/>
      <c r="BL70" s="197"/>
      <c r="BM70" s="197"/>
      <c r="BN70" s="197"/>
      <c r="BO70" s="197"/>
      <c r="BP70" s="197"/>
      <c r="BQ70" s="197"/>
      <c r="BR70" s="197"/>
      <c r="BS70" s="197"/>
      <c r="BT70" s="197"/>
      <c r="BU70" s="197"/>
      <c r="BV70" s="197"/>
      <c r="BW70" s="197"/>
      <c r="BX70" s="197"/>
      <c r="BY70" s="197"/>
      <c r="BZ70" s="197"/>
      <c r="CA70" s="197"/>
      <c r="CB70" s="197"/>
      <c r="CC70" s="197"/>
      <c r="CD70" s="197"/>
      <c r="CE70" s="197"/>
      <c r="CF70" s="197"/>
      <c r="CG70" s="197"/>
      <c r="CH70" s="197"/>
      <c r="CI70" s="197"/>
      <c r="CJ70" s="197"/>
      <c r="CK70" s="197"/>
      <c r="CL70" s="197"/>
      <c r="CM70" s="197"/>
      <c r="CN70" s="197"/>
      <c r="CO70" s="197"/>
      <c r="CP70" s="197"/>
      <c r="CQ70" s="197"/>
      <c r="CR70" s="197"/>
      <c r="CS70" s="197"/>
    </row>
    <row r="71" spans="1:97" ht="11.85" customHeight="1">
      <c r="A71" s="47">
        <v>2016</v>
      </c>
      <c r="B71" s="237">
        <f t="shared" si="9"/>
        <v>4.151746449619097</v>
      </c>
      <c r="C71" s="237">
        <f t="shared" si="9"/>
        <v>3.185637012314416</v>
      </c>
      <c r="D71" s="237">
        <f t="shared" si="9"/>
        <v>2.4799905373970006</v>
      </c>
      <c r="E71" s="237">
        <f t="shared" si="9"/>
        <v>3.20074005550417</v>
      </c>
      <c r="F71" s="237">
        <f t="shared" si="9"/>
        <v>3.5873609633267023</v>
      </c>
      <c r="G71" s="237">
        <f t="shared" si="11"/>
        <v>2.7560330400043256</v>
      </c>
      <c r="H71" s="237">
        <f t="shared" si="9"/>
        <v>2.3084486370178325</v>
      </c>
      <c r="I71" s="237">
        <f t="shared" si="9"/>
        <v>2.7151127969654567</v>
      </c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  <c r="AL71" s="197"/>
      <c r="AM71" s="197"/>
      <c r="AN71" s="197"/>
      <c r="AO71" s="197"/>
      <c r="AP71" s="197"/>
      <c r="AQ71" s="197"/>
      <c r="AR71" s="197"/>
      <c r="AS71" s="197"/>
      <c r="AT71" s="197"/>
      <c r="AU71" s="197"/>
      <c r="AV71" s="197"/>
      <c r="AW71" s="197"/>
      <c r="AX71" s="197"/>
      <c r="AY71" s="197"/>
      <c r="AZ71" s="197"/>
      <c r="BA71" s="197"/>
      <c r="BB71" s="197"/>
      <c r="BC71" s="197"/>
      <c r="BD71" s="197"/>
      <c r="BE71" s="197"/>
      <c r="BF71" s="197"/>
      <c r="BG71" s="197"/>
      <c r="BH71" s="197"/>
      <c r="BI71" s="197"/>
      <c r="BJ71" s="197"/>
      <c r="BK71" s="197"/>
      <c r="BL71" s="197"/>
      <c r="BM71" s="197"/>
      <c r="BN71" s="197"/>
      <c r="BO71" s="197"/>
      <c r="BP71" s="197"/>
      <c r="BQ71" s="197"/>
      <c r="BR71" s="197"/>
      <c r="BS71" s="197"/>
      <c r="BT71" s="197"/>
      <c r="BU71" s="197"/>
      <c r="BV71" s="197"/>
      <c r="BW71" s="197"/>
      <c r="BX71" s="197"/>
      <c r="BY71" s="197"/>
      <c r="BZ71" s="197"/>
      <c r="CA71" s="197"/>
      <c r="CB71" s="197"/>
      <c r="CC71" s="197"/>
      <c r="CD71" s="197"/>
      <c r="CE71" s="197"/>
      <c r="CF71" s="197"/>
      <c r="CG71" s="197"/>
      <c r="CH71" s="197"/>
      <c r="CI71" s="197"/>
      <c r="CJ71" s="197"/>
      <c r="CK71" s="197"/>
      <c r="CL71" s="197"/>
      <c r="CM71" s="197"/>
      <c r="CN71" s="197"/>
      <c r="CO71" s="197"/>
      <c r="CP71" s="197"/>
      <c r="CQ71" s="197"/>
      <c r="CR71" s="197"/>
      <c r="CS71" s="197"/>
    </row>
    <row r="72" spans="1:97" ht="11.85" customHeight="1">
      <c r="A72" s="78">
        <v>2017</v>
      </c>
      <c r="B72" s="237">
        <f t="shared" si="9"/>
        <v>4.852604118951021</v>
      </c>
      <c r="C72" s="237">
        <f t="shared" si="9"/>
        <v>4.2316357714872055</v>
      </c>
      <c r="D72" s="237">
        <f t="shared" si="9"/>
        <v>3.2586949830717202</v>
      </c>
      <c r="E72" s="237">
        <f t="shared" si="9"/>
        <v>3.7827178200071643</v>
      </c>
      <c r="F72" s="237">
        <f t="shared" si="9"/>
        <v>4.2242737834716735</v>
      </c>
      <c r="G72" s="237">
        <f t="shared" si="11"/>
        <v>3.8353429479601715</v>
      </c>
      <c r="H72" s="237">
        <f t="shared" si="9"/>
        <v>2.834380266584958</v>
      </c>
      <c r="I72" s="237">
        <f t="shared" si="9"/>
        <v>3.304178814382894</v>
      </c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7"/>
      <c r="AK72" s="197"/>
      <c r="AL72" s="197"/>
      <c r="AM72" s="197"/>
      <c r="AN72" s="197"/>
      <c r="AO72" s="197"/>
      <c r="AP72" s="197"/>
      <c r="AQ72" s="197"/>
      <c r="AR72" s="197"/>
      <c r="AS72" s="197"/>
      <c r="AT72" s="197"/>
      <c r="AU72" s="197"/>
      <c r="AV72" s="197"/>
      <c r="AW72" s="197"/>
      <c r="AX72" s="197"/>
      <c r="AY72" s="197"/>
      <c r="AZ72" s="197"/>
      <c r="BA72" s="197"/>
      <c r="BB72" s="197"/>
      <c r="BC72" s="197"/>
      <c r="BD72" s="197"/>
      <c r="BE72" s="197"/>
      <c r="BF72" s="197"/>
      <c r="BG72" s="197"/>
      <c r="BH72" s="197"/>
      <c r="BI72" s="197"/>
      <c r="BJ72" s="197"/>
      <c r="BK72" s="197"/>
      <c r="BL72" s="197"/>
      <c r="BM72" s="197"/>
      <c r="BN72" s="197"/>
      <c r="BO72" s="197"/>
      <c r="BP72" s="197"/>
      <c r="BQ72" s="197"/>
      <c r="BR72" s="197"/>
      <c r="BS72" s="197"/>
      <c r="BT72" s="197"/>
      <c r="BU72" s="197"/>
      <c r="BV72" s="197"/>
      <c r="BW72" s="197"/>
      <c r="BX72" s="197"/>
      <c r="BY72" s="197"/>
      <c r="BZ72" s="197"/>
      <c r="CA72" s="197"/>
      <c r="CB72" s="197"/>
      <c r="CC72" s="197"/>
      <c r="CD72" s="197"/>
      <c r="CE72" s="197"/>
      <c r="CF72" s="197"/>
      <c r="CG72" s="197"/>
      <c r="CH72" s="197"/>
      <c r="CI72" s="197"/>
      <c r="CJ72" s="197"/>
      <c r="CK72" s="197"/>
      <c r="CL72" s="197"/>
      <c r="CM72" s="197"/>
      <c r="CN72" s="197"/>
      <c r="CO72" s="197"/>
      <c r="CP72" s="197"/>
      <c r="CQ72" s="197"/>
      <c r="CR72" s="197"/>
      <c r="CS72" s="197"/>
    </row>
    <row r="73" spans="1:97" ht="11.85" customHeight="1">
      <c r="A73" s="78">
        <v>2018</v>
      </c>
      <c r="B73" s="237">
        <f t="shared" si="9"/>
        <v>2.397941733436369</v>
      </c>
      <c r="C73" s="237">
        <f t="shared" si="9"/>
        <v>1.8233959679835579</v>
      </c>
      <c r="D73" s="237">
        <f t="shared" si="9"/>
        <v>0.6905374020393253</v>
      </c>
      <c r="E73" s="237">
        <f t="shared" si="9"/>
        <v>0.9673518742442582</v>
      </c>
      <c r="F73" s="237">
        <f t="shared" si="9"/>
        <v>3.0084232177181462</v>
      </c>
      <c r="G73" s="237">
        <f t="shared" si="11"/>
        <v>2.699420649176517</v>
      </c>
      <c r="H73" s="237">
        <f t="shared" si="9"/>
        <v>1.5968685664752371</v>
      </c>
      <c r="I73" s="237">
        <f t="shared" si="9"/>
        <v>2.220131702728125</v>
      </c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7"/>
      <c r="AK73" s="197"/>
      <c r="AL73" s="197"/>
      <c r="AM73" s="197"/>
      <c r="AN73" s="197"/>
      <c r="AO73" s="197"/>
      <c r="AP73" s="197"/>
      <c r="AQ73" s="197"/>
      <c r="AR73" s="197"/>
      <c r="AS73" s="197"/>
      <c r="AT73" s="197"/>
      <c r="AU73" s="197"/>
      <c r="AV73" s="197"/>
      <c r="AW73" s="197"/>
      <c r="AX73" s="197"/>
      <c r="AY73" s="197"/>
      <c r="AZ73" s="197"/>
      <c r="BA73" s="197"/>
      <c r="BB73" s="197"/>
      <c r="BC73" s="197"/>
      <c r="BD73" s="197"/>
      <c r="BE73" s="197"/>
      <c r="BF73" s="197"/>
      <c r="BG73" s="197"/>
      <c r="BH73" s="197"/>
      <c r="BI73" s="197"/>
      <c r="BJ73" s="197"/>
      <c r="BK73" s="197"/>
      <c r="BL73" s="197"/>
      <c r="BM73" s="197"/>
      <c r="BN73" s="197"/>
      <c r="BO73" s="197"/>
      <c r="BP73" s="197"/>
      <c r="BQ73" s="197"/>
      <c r="BR73" s="197"/>
      <c r="BS73" s="197"/>
      <c r="BT73" s="197"/>
      <c r="BU73" s="197"/>
      <c r="BV73" s="197"/>
      <c r="BW73" s="197"/>
      <c r="BX73" s="197"/>
      <c r="BY73" s="197"/>
      <c r="BZ73" s="197"/>
      <c r="CA73" s="197"/>
      <c r="CB73" s="197"/>
      <c r="CC73" s="197"/>
      <c r="CD73" s="197"/>
      <c r="CE73" s="197"/>
      <c r="CF73" s="197"/>
      <c r="CG73" s="197"/>
      <c r="CH73" s="197"/>
      <c r="CI73" s="197"/>
      <c r="CJ73" s="197"/>
      <c r="CK73" s="197"/>
      <c r="CL73" s="197"/>
      <c r="CM73" s="197"/>
      <c r="CN73" s="197"/>
      <c r="CO73" s="197"/>
      <c r="CP73" s="197"/>
      <c r="CQ73" s="197"/>
      <c r="CR73" s="197"/>
      <c r="CS73" s="197"/>
    </row>
    <row r="74" spans="1:97" ht="11.85" customHeight="1">
      <c r="A74" s="78">
        <v>2019</v>
      </c>
      <c r="B74" s="237">
        <f t="shared" si="9"/>
        <v>3.8216869083305056</v>
      </c>
      <c r="C74" s="237">
        <f t="shared" si="9"/>
        <v>3.3166589600235454</v>
      </c>
      <c r="D74" s="237">
        <f t="shared" si="9"/>
        <v>2.7160707017132637</v>
      </c>
      <c r="E74" s="237">
        <f t="shared" si="9"/>
        <v>3.319076133447382</v>
      </c>
      <c r="F74" s="237">
        <f t="shared" si="9"/>
        <v>3.2034349046932817</v>
      </c>
      <c r="G74" s="237">
        <f t="shared" si="11"/>
        <v>2.970882396413259</v>
      </c>
      <c r="H74" s="237">
        <f t="shared" si="9"/>
        <v>2.266334270973587</v>
      </c>
      <c r="I74" s="237">
        <f t="shared" si="9"/>
        <v>2.908153874470827</v>
      </c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197"/>
      <c r="AI74" s="197"/>
      <c r="AJ74" s="197"/>
      <c r="AK74" s="197"/>
      <c r="AL74" s="197"/>
      <c r="AM74" s="197"/>
      <c r="AN74" s="197"/>
      <c r="AO74" s="197"/>
      <c r="AP74" s="197"/>
      <c r="AQ74" s="197"/>
      <c r="AR74" s="197"/>
      <c r="AS74" s="197"/>
      <c r="AT74" s="197"/>
      <c r="AU74" s="197"/>
      <c r="AV74" s="197"/>
      <c r="AW74" s="197"/>
      <c r="AX74" s="197"/>
      <c r="AY74" s="197"/>
      <c r="AZ74" s="197"/>
      <c r="BA74" s="197"/>
      <c r="BB74" s="197"/>
      <c r="BC74" s="197"/>
      <c r="BD74" s="197"/>
      <c r="BE74" s="197"/>
      <c r="BF74" s="197"/>
      <c r="BG74" s="197"/>
      <c r="BH74" s="197"/>
      <c r="BI74" s="197"/>
      <c r="BJ74" s="197"/>
      <c r="BK74" s="197"/>
      <c r="BL74" s="197"/>
      <c r="BM74" s="197"/>
      <c r="BN74" s="197"/>
      <c r="BO74" s="197"/>
      <c r="BP74" s="197"/>
      <c r="BQ74" s="197"/>
      <c r="BR74" s="197"/>
      <c r="BS74" s="197"/>
      <c r="BT74" s="197"/>
      <c r="BU74" s="197"/>
      <c r="BV74" s="197"/>
      <c r="BW74" s="197"/>
      <c r="BX74" s="197"/>
      <c r="BY74" s="197"/>
      <c r="BZ74" s="197"/>
      <c r="CA74" s="197"/>
      <c r="CB74" s="197"/>
      <c r="CC74" s="197"/>
      <c r="CD74" s="197"/>
      <c r="CE74" s="197"/>
      <c r="CF74" s="197"/>
      <c r="CG74" s="197"/>
      <c r="CH74" s="197"/>
      <c r="CI74" s="197"/>
      <c r="CJ74" s="197"/>
      <c r="CK74" s="197"/>
      <c r="CL74" s="197"/>
      <c r="CM74" s="197"/>
      <c r="CN74" s="197"/>
      <c r="CO74" s="197"/>
      <c r="CP74" s="197"/>
      <c r="CQ74" s="197"/>
      <c r="CR74" s="197"/>
      <c r="CS74" s="197"/>
    </row>
    <row r="75" spans="1:97" ht="11.85" customHeight="1">
      <c r="A75" s="78">
        <v>2020</v>
      </c>
      <c r="B75" s="237">
        <f t="shared" si="9"/>
        <v>-2.0889779373001858</v>
      </c>
      <c r="C75" s="237">
        <f t="shared" si="9"/>
        <v>-2.32525022377736</v>
      </c>
      <c r="D75" s="237">
        <f t="shared" si="9"/>
        <v>-1.449414590213152</v>
      </c>
      <c r="E75" s="237">
        <f t="shared" si="9"/>
        <v>2.5832091405861917</v>
      </c>
      <c r="F75" s="237">
        <f t="shared" si="9"/>
        <v>-1.9529203111773938</v>
      </c>
      <c r="G75" s="237">
        <f t="shared" si="11"/>
        <v>-2.033492822966508</v>
      </c>
      <c r="H75" s="237">
        <f t="shared" si="9"/>
        <v>-1.1628058557442813</v>
      </c>
      <c r="I75" s="237">
        <f t="shared" si="9"/>
        <v>2.808084421391527</v>
      </c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7"/>
      <c r="BU75" s="197"/>
      <c r="BV75" s="197"/>
      <c r="BW75" s="197"/>
      <c r="BX75" s="197"/>
      <c r="BY75" s="197"/>
      <c r="BZ75" s="197"/>
      <c r="CA75" s="197"/>
      <c r="CB75" s="197"/>
      <c r="CC75" s="197"/>
      <c r="CD75" s="197"/>
      <c r="CE75" s="197"/>
      <c r="CF75" s="197"/>
      <c r="CG75" s="197"/>
      <c r="CH75" s="197"/>
      <c r="CI75" s="197"/>
      <c r="CJ75" s="197"/>
      <c r="CK75" s="197"/>
      <c r="CL75" s="197"/>
      <c r="CM75" s="197"/>
      <c r="CN75" s="197"/>
      <c r="CO75" s="197"/>
      <c r="CP75" s="197"/>
      <c r="CQ75" s="197"/>
      <c r="CR75" s="197"/>
      <c r="CS75" s="197"/>
    </row>
    <row r="76" spans="1:97" ht="11.85" customHeight="1">
      <c r="A76" s="78">
        <v>2021</v>
      </c>
      <c r="B76" s="237">
        <f t="shared" si="9"/>
        <v>5.687065999390185</v>
      </c>
      <c r="C76" s="237">
        <f t="shared" si="9"/>
        <v>5.477683127486301</v>
      </c>
      <c r="D76" s="237">
        <f t="shared" si="9"/>
        <v>5.624603986937657</v>
      </c>
      <c r="E76" s="237">
        <f t="shared" si="9"/>
        <v>3.9225181598062875</v>
      </c>
      <c r="F76" s="237">
        <f t="shared" si="9"/>
        <v>5.764910745485892</v>
      </c>
      <c r="G76" s="237">
        <f t="shared" si="11"/>
        <v>5.719169719169713</v>
      </c>
      <c r="H76" s="237">
        <f t="shared" si="9"/>
        <v>5.612049750062653</v>
      </c>
      <c r="I76" s="237">
        <f t="shared" si="9"/>
        <v>3.949199721642316</v>
      </c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  <c r="AN76" s="197"/>
      <c r="AO76" s="197"/>
      <c r="AP76" s="197"/>
      <c r="AQ76" s="197"/>
      <c r="AR76" s="197"/>
      <c r="AS76" s="197"/>
      <c r="AT76" s="197"/>
      <c r="AU76" s="197"/>
      <c r="AV76" s="197"/>
      <c r="AW76" s="197"/>
      <c r="AX76" s="197"/>
      <c r="AY76" s="197"/>
      <c r="AZ76" s="197"/>
      <c r="BA76" s="197"/>
      <c r="BB76" s="197"/>
      <c r="BC76" s="197"/>
      <c r="BD76" s="197"/>
      <c r="BE76" s="197"/>
      <c r="BF76" s="197"/>
      <c r="BG76" s="197"/>
      <c r="BH76" s="197"/>
      <c r="BI76" s="197"/>
      <c r="BJ76" s="197"/>
      <c r="BK76" s="197"/>
      <c r="BL76" s="197"/>
      <c r="BM76" s="197"/>
      <c r="BN76" s="197"/>
      <c r="BO76" s="197"/>
      <c r="BP76" s="197"/>
      <c r="BQ76" s="197"/>
      <c r="BR76" s="197"/>
      <c r="BS76" s="197"/>
      <c r="BT76" s="197"/>
      <c r="BU76" s="197"/>
      <c r="BV76" s="197"/>
      <c r="BW76" s="197"/>
      <c r="BX76" s="197"/>
      <c r="BY76" s="197"/>
      <c r="BZ76" s="197"/>
      <c r="CA76" s="197"/>
      <c r="CB76" s="197"/>
      <c r="CC76" s="197"/>
      <c r="CD76" s="197"/>
      <c r="CE76" s="197"/>
      <c r="CF76" s="197"/>
      <c r="CG76" s="197"/>
      <c r="CH76" s="197"/>
      <c r="CI76" s="197"/>
      <c r="CJ76" s="197"/>
      <c r="CK76" s="197"/>
      <c r="CL76" s="197"/>
      <c r="CM76" s="197"/>
      <c r="CN76" s="197"/>
      <c r="CO76" s="197"/>
      <c r="CP76" s="197"/>
      <c r="CQ76" s="197"/>
      <c r="CR76" s="197"/>
      <c r="CS76" s="197"/>
    </row>
    <row r="77" spans="1:97" ht="11.85" customHeight="1">
      <c r="A77" s="78">
        <v>2022</v>
      </c>
      <c r="B77" s="237">
        <f>B43*100/B42-100</f>
        <v>7.56246852426267</v>
      </c>
      <c r="C77" s="237">
        <f t="shared" si="9"/>
        <v>6.17064549888434</v>
      </c>
      <c r="D77" s="237">
        <f t="shared" si="9"/>
        <v>6.084167781828256</v>
      </c>
      <c r="E77" s="237">
        <f t="shared" si="9"/>
        <v>6.585896241068667</v>
      </c>
      <c r="F77" s="237">
        <f t="shared" si="9"/>
        <v>7.365863816200459</v>
      </c>
      <c r="G77" s="237">
        <f t="shared" si="11"/>
        <v>6.239027995934578</v>
      </c>
      <c r="H77" s="237">
        <f t="shared" si="9"/>
        <v>5.976971301546072</v>
      </c>
      <c r="I77" s="237">
        <f t="shared" si="9"/>
        <v>5.924686192468613</v>
      </c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  <c r="AA77" s="197"/>
      <c r="AB77" s="197"/>
      <c r="AC77" s="197"/>
      <c r="AD77" s="197"/>
      <c r="AE77" s="197"/>
      <c r="AF77" s="197"/>
      <c r="AG77" s="197"/>
      <c r="AH77" s="197"/>
      <c r="AI77" s="197"/>
      <c r="AJ77" s="197"/>
      <c r="AK77" s="197"/>
      <c r="AL77" s="197"/>
      <c r="AM77" s="197"/>
      <c r="AN77" s="197"/>
      <c r="AO77" s="197"/>
      <c r="AP77" s="197"/>
      <c r="AQ77" s="197"/>
      <c r="AR77" s="197"/>
      <c r="AS77" s="197"/>
      <c r="AT77" s="197"/>
      <c r="AU77" s="197"/>
      <c r="AV77" s="197"/>
      <c r="AW77" s="197"/>
      <c r="AX77" s="197"/>
      <c r="AY77" s="197"/>
      <c r="AZ77" s="197"/>
      <c r="BA77" s="197"/>
      <c r="BB77" s="197"/>
      <c r="BC77" s="197"/>
      <c r="BD77" s="197"/>
      <c r="BE77" s="197"/>
      <c r="BF77" s="197"/>
      <c r="BG77" s="197"/>
      <c r="BH77" s="197"/>
      <c r="BI77" s="197"/>
      <c r="BJ77" s="197"/>
      <c r="BK77" s="197"/>
      <c r="BL77" s="197"/>
      <c r="BM77" s="197"/>
      <c r="BN77" s="197"/>
      <c r="BO77" s="197"/>
      <c r="BP77" s="197"/>
      <c r="BQ77" s="197"/>
      <c r="BR77" s="197"/>
      <c r="BS77" s="197"/>
      <c r="BT77" s="197"/>
      <c r="BU77" s="197"/>
      <c r="BV77" s="197"/>
      <c r="BW77" s="197"/>
      <c r="BX77" s="197"/>
      <c r="BY77" s="197"/>
      <c r="BZ77" s="197"/>
      <c r="CA77" s="197"/>
      <c r="CB77" s="197"/>
      <c r="CC77" s="197"/>
      <c r="CD77" s="197"/>
      <c r="CE77" s="197"/>
      <c r="CF77" s="197"/>
      <c r="CG77" s="197"/>
      <c r="CH77" s="197"/>
      <c r="CI77" s="197"/>
      <c r="CJ77" s="197"/>
      <c r="CK77" s="197"/>
      <c r="CL77" s="197"/>
      <c r="CM77" s="197"/>
      <c r="CN77" s="197"/>
      <c r="CO77" s="197"/>
      <c r="CP77" s="197"/>
      <c r="CQ77" s="197"/>
      <c r="CR77" s="197"/>
      <c r="CS77" s="197"/>
    </row>
    <row r="78" spans="1:97" ht="5.25" customHeight="1">
      <c r="A78" s="233"/>
      <c r="C78" s="80"/>
      <c r="D78" s="80"/>
      <c r="E78" s="80"/>
      <c r="F78" s="80"/>
      <c r="G78" s="80"/>
      <c r="H78" s="80"/>
      <c r="I78" s="80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7"/>
      <c r="AO78" s="197"/>
      <c r="AP78" s="197"/>
      <c r="AQ78" s="197"/>
      <c r="AR78" s="197"/>
      <c r="AS78" s="197"/>
      <c r="AT78" s="197"/>
      <c r="AU78" s="197"/>
      <c r="AV78" s="197"/>
      <c r="AW78" s="197"/>
      <c r="AX78" s="197"/>
      <c r="AY78" s="197"/>
      <c r="AZ78" s="197"/>
      <c r="BA78" s="197"/>
      <c r="BB78" s="197"/>
      <c r="BC78" s="197"/>
      <c r="BD78" s="197"/>
      <c r="BE78" s="197"/>
      <c r="BF78" s="197"/>
      <c r="BG78" s="197"/>
      <c r="BH78" s="197"/>
      <c r="BI78" s="197"/>
      <c r="BJ78" s="197"/>
      <c r="BK78" s="197"/>
      <c r="BL78" s="197"/>
      <c r="BM78" s="197"/>
      <c r="BN78" s="197"/>
      <c r="BO78" s="197"/>
      <c r="BP78" s="197"/>
      <c r="BQ78" s="197"/>
      <c r="BR78" s="197"/>
      <c r="BS78" s="197"/>
      <c r="BT78" s="197"/>
      <c r="BU78" s="197"/>
      <c r="BV78" s="197"/>
      <c r="BW78" s="197"/>
      <c r="BX78" s="197"/>
      <c r="BY78" s="197"/>
      <c r="BZ78" s="197"/>
      <c r="CA78" s="197"/>
      <c r="CB78" s="197"/>
      <c r="CC78" s="197"/>
      <c r="CD78" s="197"/>
      <c r="CE78" s="197"/>
      <c r="CF78" s="197"/>
      <c r="CG78" s="197"/>
      <c r="CH78" s="197"/>
      <c r="CI78" s="197"/>
      <c r="CJ78" s="197"/>
      <c r="CK78" s="197"/>
      <c r="CL78" s="197"/>
      <c r="CM78" s="197"/>
      <c r="CN78" s="197"/>
      <c r="CO78" s="197"/>
      <c r="CP78" s="197"/>
      <c r="CQ78" s="197"/>
      <c r="CR78" s="197"/>
      <c r="CS78" s="197"/>
    </row>
    <row r="79" ht="11.85" customHeight="1">
      <c r="A79" s="234"/>
    </row>
    <row r="80" ht="11.85" customHeight="1">
      <c r="A80" s="42"/>
    </row>
    <row r="81" ht="11.85" customHeight="1">
      <c r="A81" s="196"/>
    </row>
    <row r="82" ht="11.85" customHeight="1"/>
  </sheetData>
  <mergeCells count="7">
    <mergeCell ref="A10:I10"/>
    <mergeCell ref="B7:E7"/>
    <mergeCell ref="A3:I3"/>
    <mergeCell ref="A4:I4"/>
    <mergeCell ref="A6:A8"/>
    <mergeCell ref="F7:I7"/>
    <mergeCell ref="B6:I6"/>
  </mergeCells>
  <printOptions horizontalCentered="1"/>
  <pageMargins left="0.7086614173228347" right="0.7086614173228347" top="0.5905511811023623" bottom="0.7086614173228347" header="0.07874015748031496" footer="0.07874015748031496"/>
  <pageSetup horizontalDpi="600" verticalDpi="600" orientation="portrait" paperSize="9" scale="86" r:id="rId1"/>
  <headerFooter alignWithMargins="0">
    <oddHeader>&amp;C8
</oddHeader>
    <oddFooter>&amp;R&amp;"6,Standard"&amp;8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J62"/>
  <sheetViews>
    <sheetView zoomScaleSheetLayoutView="90" workbookViewId="0" topLeftCell="A1">
      <pane xSplit="3" ySplit="7" topLeftCell="D8" activePane="bottomRight" state="frozen"/>
      <selection pane="topLeft" activeCell="E29" sqref="E29"/>
      <selection pane="topRight" activeCell="E29" sqref="E29"/>
      <selection pane="bottomLeft" activeCell="E29" sqref="E29"/>
      <selection pane="bottomRight" activeCell="AK1" sqref="AK1"/>
    </sheetView>
  </sheetViews>
  <sheetFormatPr defaultColWidth="11.421875" defaultRowHeight="12.75"/>
  <cols>
    <col min="1" max="1" width="4.8515625" style="108" customWidth="1"/>
    <col min="2" max="2" width="3.421875" style="109" customWidth="1"/>
    <col min="3" max="3" width="59.7109375" style="106" customWidth="1"/>
    <col min="4" max="4" width="8.140625" style="106" customWidth="1"/>
    <col min="5" max="12" width="8.57421875" style="106" hidden="1" customWidth="1"/>
    <col min="13" max="13" width="8.140625" style="107" customWidth="1"/>
    <col min="14" max="15" width="8.140625" style="107" hidden="1" customWidth="1"/>
    <col min="16" max="20" width="7.8515625" style="107" hidden="1" customWidth="1"/>
    <col min="21" max="35" width="8.140625" style="107" customWidth="1"/>
    <col min="36" max="36" width="3.8515625" style="111" customWidth="1"/>
    <col min="37" max="16384" width="11.421875" style="106" customWidth="1"/>
  </cols>
  <sheetData>
    <row r="1" spans="1:36" ht="7.5" customHeight="1">
      <c r="A1" s="180"/>
      <c r="B1" s="134"/>
      <c r="AJ1" s="185"/>
    </row>
    <row r="2" ht="7.5" customHeight="1"/>
    <row r="3" spans="1:36" s="17" customFormat="1" ht="15.2" customHeight="1">
      <c r="A3" s="181"/>
      <c r="B3" s="134"/>
      <c r="C3" s="121"/>
      <c r="T3" s="18" t="s">
        <v>47</v>
      </c>
      <c r="X3" s="18" t="s">
        <v>47</v>
      </c>
      <c r="Y3" s="15" t="s">
        <v>281</v>
      </c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86"/>
    </row>
    <row r="4" spans="1:36" s="20" customFormat="1" ht="11.85" customHeight="1">
      <c r="A4" s="108"/>
      <c r="B4" s="109"/>
      <c r="C4" s="106"/>
      <c r="D4" s="106"/>
      <c r="E4" s="106"/>
      <c r="F4" s="106"/>
      <c r="G4" s="106"/>
      <c r="H4" s="106"/>
      <c r="I4" s="106"/>
      <c r="J4" s="106"/>
      <c r="K4" s="106"/>
      <c r="L4" s="106"/>
      <c r="T4" s="25"/>
      <c r="X4" s="25" t="s">
        <v>93</v>
      </c>
      <c r="Y4" s="20" t="s">
        <v>94</v>
      </c>
      <c r="AJ4" s="187"/>
    </row>
    <row r="5" spans="1:12" ht="4.7" customHeight="1">
      <c r="A5" s="22"/>
      <c r="C5" s="118"/>
      <c r="D5" s="23"/>
      <c r="E5" s="23"/>
      <c r="F5" s="23"/>
      <c r="G5" s="23"/>
      <c r="H5" s="23"/>
      <c r="I5" s="23"/>
      <c r="J5" s="23"/>
      <c r="K5" s="23"/>
      <c r="L5" s="23"/>
    </row>
    <row r="6" spans="1:36" ht="12.95" customHeight="1">
      <c r="A6" s="209" t="s">
        <v>90</v>
      </c>
      <c r="B6" s="374" t="s">
        <v>114</v>
      </c>
      <c r="C6" s="375"/>
      <c r="D6" s="372">
        <v>1991</v>
      </c>
      <c r="E6" s="372">
        <v>1992</v>
      </c>
      <c r="F6" s="372">
        <v>1993</v>
      </c>
      <c r="G6" s="372">
        <v>1994</v>
      </c>
      <c r="H6" s="372">
        <v>1995</v>
      </c>
      <c r="I6" s="372">
        <v>1996</v>
      </c>
      <c r="J6" s="372">
        <v>1997</v>
      </c>
      <c r="K6" s="372">
        <v>1998</v>
      </c>
      <c r="L6" s="372">
        <v>1999</v>
      </c>
      <c r="M6" s="366">
        <v>2000</v>
      </c>
      <c r="N6" s="372">
        <v>2001</v>
      </c>
      <c r="O6" s="372">
        <v>2002</v>
      </c>
      <c r="P6" s="372">
        <v>2003</v>
      </c>
      <c r="Q6" s="372">
        <v>2004</v>
      </c>
      <c r="R6" s="383">
        <v>2005</v>
      </c>
      <c r="S6" s="372">
        <v>2006</v>
      </c>
      <c r="T6" s="372">
        <v>2007</v>
      </c>
      <c r="U6" s="381">
        <v>2008</v>
      </c>
      <c r="V6" s="366">
        <v>2009</v>
      </c>
      <c r="W6" s="366">
        <v>2010</v>
      </c>
      <c r="X6" s="366">
        <v>2011</v>
      </c>
      <c r="Y6" s="366">
        <v>2012</v>
      </c>
      <c r="Z6" s="366">
        <v>2013</v>
      </c>
      <c r="AA6" s="366">
        <v>2014</v>
      </c>
      <c r="AB6" s="366">
        <v>2015</v>
      </c>
      <c r="AC6" s="366">
        <v>2016</v>
      </c>
      <c r="AD6" s="366">
        <v>2017</v>
      </c>
      <c r="AE6" s="366">
        <v>2018</v>
      </c>
      <c r="AF6" s="366">
        <v>2019</v>
      </c>
      <c r="AG6" s="366">
        <v>2020</v>
      </c>
      <c r="AH6" s="366">
        <v>2021</v>
      </c>
      <c r="AI6" s="366">
        <v>2022</v>
      </c>
      <c r="AJ6" s="211" t="s">
        <v>90</v>
      </c>
    </row>
    <row r="7" spans="1:36" ht="11.45" customHeight="1">
      <c r="A7" s="212" t="s">
        <v>91</v>
      </c>
      <c r="B7" s="376"/>
      <c r="C7" s="377"/>
      <c r="D7" s="373"/>
      <c r="E7" s="373"/>
      <c r="F7" s="373"/>
      <c r="G7" s="373"/>
      <c r="H7" s="373"/>
      <c r="I7" s="373"/>
      <c r="J7" s="373"/>
      <c r="K7" s="373"/>
      <c r="L7" s="373"/>
      <c r="M7" s="367"/>
      <c r="N7" s="373"/>
      <c r="O7" s="373"/>
      <c r="P7" s="373"/>
      <c r="Q7" s="373"/>
      <c r="R7" s="384"/>
      <c r="S7" s="373"/>
      <c r="T7" s="373"/>
      <c r="U7" s="382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219" t="s">
        <v>91</v>
      </c>
    </row>
    <row r="8" spans="1:36" s="24" customFormat="1" ht="7.5" customHeight="1">
      <c r="A8" s="209"/>
      <c r="B8" s="211"/>
      <c r="C8" s="213"/>
      <c r="D8" s="214"/>
      <c r="E8" s="187"/>
      <c r="F8" s="214"/>
      <c r="G8" s="187"/>
      <c r="H8" s="214"/>
      <c r="I8" s="187"/>
      <c r="J8" s="214"/>
      <c r="K8" s="187"/>
      <c r="L8" s="213"/>
      <c r="M8" s="214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210"/>
    </row>
    <row r="9" spans="1:36" s="1" customFormat="1" ht="12" customHeight="1">
      <c r="A9" s="215"/>
      <c r="B9" s="216"/>
      <c r="C9" s="217"/>
      <c r="D9" s="380" t="s">
        <v>271</v>
      </c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0"/>
      <c r="U9" s="380"/>
      <c r="V9" s="380"/>
      <c r="W9" s="380"/>
      <c r="X9" s="380"/>
      <c r="Y9" s="378" t="s">
        <v>271</v>
      </c>
      <c r="Z9" s="378"/>
      <c r="AA9" s="378"/>
      <c r="AB9" s="378"/>
      <c r="AC9" s="378"/>
      <c r="AD9" s="378"/>
      <c r="AE9" s="378"/>
      <c r="AF9" s="378"/>
      <c r="AG9" s="378"/>
      <c r="AH9" s="378"/>
      <c r="AI9" s="379"/>
      <c r="AJ9" s="218"/>
    </row>
    <row r="10" spans="1:36" s="24" customFormat="1" ht="6.75" customHeight="1">
      <c r="A10" s="215"/>
      <c r="B10" s="219"/>
      <c r="C10" s="216"/>
      <c r="D10" s="187"/>
      <c r="E10" s="187"/>
      <c r="F10" s="187"/>
      <c r="G10" s="187"/>
      <c r="H10" s="187"/>
      <c r="I10" s="187"/>
      <c r="J10" s="187"/>
      <c r="K10" s="187"/>
      <c r="L10" s="216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218"/>
    </row>
    <row r="11" spans="1:36" s="93" customFormat="1" ht="13.7" customHeight="1">
      <c r="A11" s="201" t="s">
        <v>69</v>
      </c>
      <c r="B11" s="368" t="s">
        <v>134</v>
      </c>
      <c r="C11" s="369"/>
      <c r="D11" s="172">
        <v>133.74</v>
      </c>
      <c r="E11" s="172">
        <v>130.34</v>
      </c>
      <c r="F11" s="172">
        <v>117.68</v>
      </c>
      <c r="G11" s="172">
        <v>86.95</v>
      </c>
      <c r="H11" s="172">
        <v>88.89</v>
      </c>
      <c r="I11" s="172">
        <v>92.13</v>
      </c>
      <c r="J11" s="172">
        <v>92.94</v>
      </c>
      <c r="K11" s="172">
        <v>91.06</v>
      </c>
      <c r="L11" s="172">
        <v>98.62</v>
      </c>
      <c r="M11" s="172">
        <v>94.77</v>
      </c>
      <c r="N11" s="172">
        <v>91.55</v>
      </c>
      <c r="O11" s="172">
        <v>90.44</v>
      </c>
      <c r="P11" s="172">
        <v>92.27</v>
      </c>
      <c r="Q11" s="172">
        <v>120.44</v>
      </c>
      <c r="R11" s="172">
        <v>87.88</v>
      </c>
      <c r="S11" s="172">
        <v>82.39</v>
      </c>
      <c r="T11" s="172">
        <v>102.96</v>
      </c>
      <c r="U11" s="172">
        <v>122.37</v>
      </c>
      <c r="V11" s="172">
        <v>118.64</v>
      </c>
      <c r="W11" s="172">
        <v>104.96</v>
      </c>
      <c r="X11" s="172">
        <v>100.26</v>
      </c>
      <c r="Y11" s="172">
        <v>103.15</v>
      </c>
      <c r="Z11" s="172">
        <v>105.77</v>
      </c>
      <c r="AA11" s="172">
        <v>116</v>
      </c>
      <c r="AB11" s="172">
        <v>100</v>
      </c>
      <c r="AC11" s="172">
        <v>98.25</v>
      </c>
      <c r="AD11" s="172">
        <v>104.23</v>
      </c>
      <c r="AE11" s="172">
        <v>85.89</v>
      </c>
      <c r="AF11" s="172">
        <v>97.22</v>
      </c>
      <c r="AG11" s="172">
        <v>105.02</v>
      </c>
      <c r="AH11" s="172">
        <v>106.71</v>
      </c>
      <c r="AI11" s="172">
        <v>101.79</v>
      </c>
      <c r="AJ11" s="203" t="s">
        <v>69</v>
      </c>
    </row>
    <row r="12" spans="1:36" s="110" customFormat="1" ht="12.95" customHeight="1">
      <c r="A12" s="201" t="s">
        <v>70</v>
      </c>
      <c r="B12" s="368" t="s">
        <v>122</v>
      </c>
      <c r="C12" s="369"/>
      <c r="D12" s="172">
        <v>84.5</v>
      </c>
      <c r="E12" s="172">
        <v>83.39</v>
      </c>
      <c r="F12" s="172">
        <v>78.86</v>
      </c>
      <c r="G12" s="172">
        <v>81.05</v>
      </c>
      <c r="H12" s="172">
        <v>80.5</v>
      </c>
      <c r="I12" s="172">
        <v>78.23</v>
      </c>
      <c r="J12" s="172">
        <v>79.81</v>
      </c>
      <c r="K12" s="172">
        <v>79.95</v>
      </c>
      <c r="L12" s="172">
        <v>80.3</v>
      </c>
      <c r="M12" s="172">
        <v>84.09</v>
      </c>
      <c r="N12" s="172">
        <v>83.75</v>
      </c>
      <c r="O12" s="172">
        <v>81.94</v>
      </c>
      <c r="P12" s="172">
        <v>81.79</v>
      </c>
      <c r="Q12" s="172">
        <v>84.25</v>
      </c>
      <c r="R12" s="172">
        <v>84.73</v>
      </c>
      <c r="S12" s="172">
        <v>89.24</v>
      </c>
      <c r="T12" s="172">
        <v>92.65</v>
      </c>
      <c r="U12" s="172">
        <v>91.5</v>
      </c>
      <c r="V12" s="172">
        <v>78.95</v>
      </c>
      <c r="W12" s="172">
        <v>90.7</v>
      </c>
      <c r="X12" s="172">
        <v>95.28</v>
      </c>
      <c r="Y12" s="172">
        <v>95.21</v>
      </c>
      <c r="Z12" s="172">
        <v>94.51</v>
      </c>
      <c r="AA12" s="172">
        <v>98.69</v>
      </c>
      <c r="AB12" s="172">
        <v>100</v>
      </c>
      <c r="AC12" s="172">
        <v>104.06</v>
      </c>
      <c r="AD12" s="172">
        <v>107.58</v>
      </c>
      <c r="AE12" s="172">
        <v>108.55</v>
      </c>
      <c r="AF12" s="172">
        <v>106.92</v>
      </c>
      <c r="AG12" s="172">
        <v>100.83</v>
      </c>
      <c r="AH12" s="172">
        <v>104.29</v>
      </c>
      <c r="AI12" s="172">
        <v>103.69</v>
      </c>
      <c r="AJ12" s="203" t="s">
        <v>70</v>
      </c>
    </row>
    <row r="13" spans="1:36" s="110" customFormat="1" ht="12.95" customHeight="1">
      <c r="A13" s="201" t="s">
        <v>71</v>
      </c>
      <c r="B13" s="370" t="s">
        <v>133</v>
      </c>
      <c r="C13" s="371"/>
      <c r="D13" s="91">
        <v>78.74</v>
      </c>
      <c r="E13" s="91">
        <v>76.47</v>
      </c>
      <c r="F13" s="91">
        <v>71.37</v>
      </c>
      <c r="G13" s="91">
        <v>72.92</v>
      </c>
      <c r="H13" s="91">
        <v>72.94</v>
      </c>
      <c r="I13" s="91">
        <v>71.34</v>
      </c>
      <c r="J13" s="91">
        <v>73.51</v>
      </c>
      <c r="K13" s="91">
        <v>74.23</v>
      </c>
      <c r="L13" s="91">
        <v>74.76</v>
      </c>
      <c r="M13" s="91">
        <v>79.4</v>
      </c>
      <c r="N13" s="91">
        <v>79.99</v>
      </c>
      <c r="O13" s="91">
        <v>78.58</v>
      </c>
      <c r="P13" s="91">
        <v>79.08</v>
      </c>
      <c r="Q13" s="91">
        <v>82.27</v>
      </c>
      <c r="R13" s="91">
        <v>83.36</v>
      </c>
      <c r="S13" s="91">
        <v>88.49</v>
      </c>
      <c r="T13" s="91">
        <v>92.47</v>
      </c>
      <c r="U13" s="91">
        <v>91.23</v>
      </c>
      <c r="V13" s="91">
        <v>77.24</v>
      </c>
      <c r="W13" s="91">
        <v>89.73</v>
      </c>
      <c r="X13" s="91">
        <v>94.49</v>
      </c>
      <c r="Y13" s="91">
        <v>94.61</v>
      </c>
      <c r="Z13" s="91">
        <v>94.2</v>
      </c>
      <c r="AA13" s="91">
        <v>98.44</v>
      </c>
      <c r="AB13" s="91">
        <v>100</v>
      </c>
      <c r="AC13" s="91">
        <v>104.45</v>
      </c>
      <c r="AD13" s="91">
        <v>108.63</v>
      </c>
      <c r="AE13" s="91">
        <v>109.4</v>
      </c>
      <c r="AF13" s="91">
        <v>108.2</v>
      </c>
      <c r="AG13" s="91">
        <v>100.39</v>
      </c>
      <c r="AH13" s="91">
        <v>104.94</v>
      </c>
      <c r="AI13" s="91">
        <v>104.89</v>
      </c>
      <c r="AJ13" s="203" t="s">
        <v>71</v>
      </c>
    </row>
    <row r="14" spans="1:36" s="110" customFormat="1" ht="13.7" customHeight="1">
      <c r="A14" s="201" t="s">
        <v>72</v>
      </c>
      <c r="B14" s="370" t="s">
        <v>149</v>
      </c>
      <c r="C14" s="371"/>
      <c r="D14" s="91">
        <v>286.4</v>
      </c>
      <c r="E14" s="91">
        <v>278.52</v>
      </c>
      <c r="F14" s="91">
        <v>275.82</v>
      </c>
      <c r="G14" s="91">
        <v>256.39</v>
      </c>
      <c r="H14" s="91">
        <v>250.28</v>
      </c>
      <c r="I14" s="91">
        <v>173.26</v>
      </c>
      <c r="J14" s="91">
        <v>179.48</v>
      </c>
      <c r="K14" s="91">
        <v>182.14</v>
      </c>
      <c r="L14" s="91">
        <v>163.97</v>
      </c>
      <c r="M14" s="91">
        <v>159.74</v>
      </c>
      <c r="N14" s="91">
        <v>115.17</v>
      </c>
      <c r="O14" s="91">
        <v>131.31</v>
      </c>
      <c r="P14" s="91">
        <v>116.27</v>
      </c>
      <c r="Q14" s="91">
        <v>121.41</v>
      </c>
      <c r="R14" s="91">
        <v>104.96</v>
      </c>
      <c r="S14" s="91">
        <v>112.15</v>
      </c>
      <c r="T14" s="91">
        <v>120.87</v>
      </c>
      <c r="U14" s="91">
        <v>127.92</v>
      </c>
      <c r="V14" s="91">
        <v>120.12</v>
      </c>
      <c r="W14" s="91">
        <v>118.91</v>
      </c>
      <c r="X14" s="91">
        <v>109.87</v>
      </c>
      <c r="Y14" s="91">
        <v>107.03</v>
      </c>
      <c r="Z14" s="91">
        <v>94.01</v>
      </c>
      <c r="AA14" s="91">
        <v>94.69</v>
      </c>
      <c r="AB14" s="91">
        <v>100</v>
      </c>
      <c r="AC14" s="91">
        <v>96.14</v>
      </c>
      <c r="AD14" s="91">
        <v>99.29</v>
      </c>
      <c r="AE14" s="91">
        <v>93.79</v>
      </c>
      <c r="AF14" s="91">
        <v>97.63</v>
      </c>
      <c r="AG14" s="91">
        <v>103.2</v>
      </c>
      <c r="AH14" s="91">
        <v>106.44</v>
      </c>
      <c r="AI14" s="105" t="s">
        <v>299</v>
      </c>
      <c r="AJ14" s="203" t="s">
        <v>72</v>
      </c>
    </row>
    <row r="15" spans="1:36" s="110" customFormat="1" ht="13.7" customHeight="1">
      <c r="A15" s="201" t="s">
        <v>73</v>
      </c>
      <c r="B15" s="385" t="s">
        <v>456</v>
      </c>
      <c r="C15" s="386"/>
      <c r="D15" s="91">
        <v>77.62</v>
      </c>
      <c r="E15" s="91">
        <v>75.26</v>
      </c>
      <c r="F15" s="91">
        <v>69.63</v>
      </c>
      <c r="G15" s="91">
        <v>71.65</v>
      </c>
      <c r="H15" s="91">
        <v>71.34</v>
      </c>
      <c r="I15" s="91">
        <v>69.43</v>
      </c>
      <c r="J15" s="91">
        <v>72.16</v>
      </c>
      <c r="K15" s="91">
        <v>72.92</v>
      </c>
      <c r="L15" s="91">
        <v>73.69</v>
      </c>
      <c r="M15" s="91">
        <v>78.99</v>
      </c>
      <c r="N15" s="91">
        <v>80.09</v>
      </c>
      <c r="O15" s="91">
        <v>78.14</v>
      </c>
      <c r="P15" s="91">
        <v>78.94</v>
      </c>
      <c r="Q15" s="91">
        <v>81.82</v>
      </c>
      <c r="R15" s="91">
        <v>83.21</v>
      </c>
      <c r="S15" s="91">
        <v>90.37</v>
      </c>
      <c r="T15" s="91">
        <v>94.19</v>
      </c>
      <c r="U15" s="91">
        <v>92.22</v>
      </c>
      <c r="V15" s="91">
        <v>74.41</v>
      </c>
      <c r="W15" s="91">
        <v>88.62</v>
      </c>
      <c r="X15" s="91">
        <v>96</v>
      </c>
      <c r="Y15" s="91">
        <v>94.28</v>
      </c>
      <c r="Z15" s="91">
        <v>94.22</v>
      </c>
      <c r="AA15" s="91">
        <v>98.93</v>
      </c>
      <c r="AB15" s="91">
        <v>100</v>
      </c>
      <c r="AC15" s="91">
        <v>103.91</v>
      </c>
      <c r="AD15" s="91">
        <v>107.67</v>
      </c>
      <c r="AE15" s="91">
        <v>108.64</v>
      </c>
      <c r="AF15" s="91">
        <v>107.27</v>
      </c>
      <c r="AG15" s="91">
        <v>98.61</v>
      </c>
      <c r="AH15" s="91">
        <v>103.61</v>
      </c>
      <c r="AI15" s="91">
        <v>103.82</v>
      </c>
      <c r="AJ15" s="203" t="s">
        <v>73</v>
      </c>
    </row>
    <row r="16" spans="1:36" s="110" customFormat="1" ht="12.95" customHeight="1">
      <c r="A16" s="201" t="s">
        <v>74</v>
      </c>
      <c r="B16" s="206" t="s">
        <v>67</v>
      </c>
      <c r="C16" s="220" t="s">
        <v>106</v>
      </c>
      <c r="D16" s="105" t="s">
        <v>148</v>
      </c>
      <c r="E16" s="105">
        <v>99.68</v>
      </c>
      <c r="F16" s="105">
        <v>98.93</v>
      </c>
      <c r="G16" s="91">
        <v>106.14</v>
      </c>
      <c r="H16" s="91">
        <v>99.8</v>
      </c>
      <c r="I16" s="91">
        <v>96.2</v>
      </c>
      <c r="J16" s="91">
        <v>100.52</v>
      </c>
      <c r="K16" s="91">
        <v>95.17</v>
      </c>
      <c r="L16" s="91">
        <v>97.42</v>
      </c>
      <c r="M16" s="91">
        <v>103.47</v>
      </c>
      <c r="N16" s="91">
        <v>97.98</v>
      </c>
      <c r="O16" s="91">
        <v>95.42</v>
      </c>
      <c r="P16" s="91">
        <v>95.92</v>
      </c>
      <c r="Q16" s="91">
        <v>96.08</v>
      </c>
      <c r="R16" s="91">
        <v>95.86</v>
      </c>
      <c r="S16" s="91">
        <v>99</v>
      </c>
      <c r="T16" s="91">
        <v>95.64</v>
      </c>
      <c r="U16" s="91">
        <v>85.55</v>
      </c>
      <c r="V16" s="91">
        <v>82.21</v>
      </c>
      <c r="W16" s="91">
        <v>99.18</v>
      </c>
      <c r="X16" s="91">
        <v>96.25</v>
      </c>
      <c r="Y16" s="91">
        <v>91.51</v>
      </c>
      <c r="Z16" s="91">
        <v>90.36</v>
      </c>
      <c r="AA16" s="91">
        <v>91.79</v>
      </c>
      <c r="AB16" s="91">
        <v>100</v>
      </c>
      <c r="AC16" s="91">
        <v>104.84</v>
      </c>
      <c r="AD16" s="91">
        <v>105.02</v>
      </c>
      <c r="AE16" s="91">
        <v>104.64</v>
      </c>
      <c r="AF16" s="91">
        <v>103.41</v>
      </c>
      <c r="AG16" s="91">
        <v>104.18</v>
      </c>
      <c r="AH16" s="105" t="s">
        <v>299</v>
      </c>
      <c r="AI16" s="105" t="s">
        <v>299</v>
      </c>
      <c r="AJ16" s="203" t="s">
        <v>74</v>
      </c>
    </row>
    <row r="17" spans="1:36" s="110" customFormat="1" ht="12.95" customHeight="1">
      <c r="A17" s="201" t="s">
        <v>75</v>
      </c>
      <c r="B17" s="206"/>
      <c r="C17" s="220" t="s">
        <v>121</v>
      </c>
      <c r="D17" s="105" t="s">
        <v>148</v>
      </c>
      <c r="E17" s="105">
        <v>199.88</v>
      </c>
      <c r="F17" s="105">
        <v>179.85</v>
      </c>
      <c r="G17" s="74">
        <v>173.65</v>
      </c>
      <c r="H17" s="74">
        <v>158.01</v>
      </c>
      <c r="I17" s="74">
        <v>146.92</v>
      </c>
      <c r="J17" s="74">
        <v>146.39</v>
      </c>
      <c r="K17" s="74">
        <v>144.11</v>
      </c>
      <c r="L17" s="74">
        <v>132.54</v>
      </c>
      <c r="M17" s="74">
        <v>137.28</v>
      </c>
      <c r="N17" s="74">
        <v>132.06</v>
      </c>
      <c r="O17" s="74">
        <v>123.4</v>
      </c>
      <c r="P17" s="74">
        <v>118.62</v>
      </c>
      <c r="Q17" s="74">
        <v>120.17</v>
      </c>
      <c r="R17" s="74">
        <v>115.85</v>
      </c>
      <c r="S17" s="74">
        <v>119.58</v>
      </c>
      <c r="T17" s="74">
        <v>120.22</v>
      </c>
      <c r="U17" s="74">
        <v>116.33</v>
      </c>
      <c r="V17" s="74">
        <v>93.49</v>
      </c>
      <c r="W17" s="74">
        <v>104.62</v>
      </c>
      <c r="X17" s="74">
        <v>114.07</v>
      </c>
      <c r="Y17" s="74">
        <v>105.8</v>
      </c>
      <c r="Z17" s="74">
        <v>102.32</v>
      </c>
      <c r="AA17" s="74">
        <v>108.04</v>
      </c>
      <c r="AB17" s="74">
        <v>100</v>
      </c>
      <c r="AC17" s="74">
        <v>101.12</v>
      </c>
      <c r="AD17" s="74">
        <v>106.21</v>
      </c>
      <c r="AE17" s="74">
        <v>106.67</v>
      </c>
      <c r="AF17" s="74">
        <v>104.71</v>
      </c>
      <c r="AG17" s="74">
        <v>91.92</v>
      </c>
      <c r="AH17" s="105" t="s">
        <v>299</v>
      </c>
      <c r="AI17" s="105" t="s">
        <v>299</v>
      </c>
      <c r="AJ17" s="203" t="s">
        <v>75</v>
      </c>
    </row>
    <row r="18" spans="1:36" s="110" customFormat="1" ht="12.95" customHeight="1">
      <c r="A18" s="201" t="s">
        <v>76</v>
      </c>
      <c r="B18" s="206"/>
      <c r="C18" s="220" t="s">
        <v>252</v>
      </c>
      <c r="D18" s="74">
        <v>98.34</v>
      </c>
      <c r="E18" s="74">
        <v>102.08</v>
      </c>
      <c r="F18" s="74">
        <v>99.75</v>
      </c>
      <c r="G18" s="74">
        <v>103.55</v>
      </c>
      <c r="H18" s="74">
        <v>100.05</v>
      </c>
      <c r="I18" s="74">
        <v>96.77</v>
      </c>
      <c r="J18" s="74">
        <v>99.06</v>
      </c>
      <c r="K18" s="74">
        <v>98.22</v>
      </c>
      <c r="L18" s="74">
        <v>100.05</v>
      </c>
      <c r="M18" s="74">
        <v>101.72</v>
      </c>
      <c r="N18" s="74">
        <v>96.53</v>
      </c>
      <c r="O18" s="74">
        <v>92.7</v>
      </c>
      <c r="P18" s="74">
        <v>87.61</v>
      </c>
      <c r="Q18" s="74">
        <v>94.26</v>
      </c>
      <c r="R18" s="74">
        <v>97.7</v>
      </c>
      <c r="S18" s="74">
        <v>101.46</v>
      </c>
      <c r="T18" s="74">
        <v>99.53</v>
      </c>
      <c r="U18" s="74">
        <v>96.54</v>
      </c>
      <c r="V18" s="74">
        <v>88.63</v>
      </c>
      <c r="W18" s="74">
        <v>96.47</v>
      </c>
      <c r="X18" s="74">
        <v>96.19</v>
      </c>
      <c r="Y18" s="74">
        <v>98.58</v>
      </c>
      <c r="Z18" s="74">
        <v>96.36</v>
      </c>
      <c r="AA18" s="74">
        <v>96.34</v>
      </c>
      <c r="AB18" s="74">
        <v>100</v>
      </c>
      <c r="AC18" s="74">
        <v>99.18</v>
      </c>
      <c r="AD18" s="74">
        <v>101.53</v>
      </c>
      <c r="AE18" s="74">
        <v>99.42</v>
      </c>
      <c r="AF18" s="74">
        <v>101.05</v>
      </c>
      <c r="AG18" s="74">
        <v>103.77</v>
      </c>
      <c r="AH18" s="105" t="s">
        <v>299</v>
      </c>
      <c r="AI18" s="105" t="s">
        <v>299</v>
      </c>
      <c r="AJ18" s="203" t="s">
        <v>76</v>
      </c>
    </row>
    <row r="19" spans="1:36" s="110" customFormat="1" ht="12.95" customHeight="1">
      <c r="A19" s="201" t="s">
        <v>77</v>
      </c>
      <c r="B19" s="206"/>
      <c r="C19" s="220" t="s">
        <v>207</v>
      </c>
      <c r="D19" s="105" t="s">
        <v>148</v>
      </c>
      <c r="E19" s="105">
        <v>538.65</v>
      </c>
      <c r="F19" s="105">
        <v>518.46</v>
      </c>
      <c r="G19" s="74">
        <v>544.91</v>
      </c>
      <c r="H19" s="74">
        <v>277.58</v>
      </c>
      <c r="I19" s="74">
        <v>457.59</v>
      </c>
      <c r="J19" s="74">
        <v>709</v>
      </c>
      <c r="K19" s="74">
        <v>103.51</v>
      </c>
      <c r="L19" s="74">
        <v>113.6</v>
      </c>
      <c r="M19" s="74">
        <v>343.96</v>
      </c>
      <c r="N19" s="74">
        <v>530.2</v>
      </c>
      <c r="O19" s="74">
        <v>343.48</v>
      </c>
      <c r="P19" s="74">
        <v>253.52</v>
      </c>
      <c r="Q19" s="74">
        <v>255.27</v>
      </c>
      <c r="R19" s="74">
        <v>253.93</v>
      </c>
      <c r="S19" s="74">
        <v>377.53</v>
      </c>
      <c r="T19" s="74">
        <v>207.97</v>
      </c>
      <c r="U19" s="74">
        <v>221.89</v>
      </c>
      <c r="V19" s="74">
        <v>137.96</v>
      </c>
      <c r="W19" s="74">
        <v>194.03</v>
      </c>
      <c r="X19" s="74">
        <v>84.37</v>
      </c>
      <c r="Y19" s="74">
        <v>57.1</v>
      </c>
      <c r="Z19" s="74">
        <v>98.9</v>
      </c>
      <c r="AA19" s="74">
        <v>113.4</v>
      </c>
      <c r="AB19" s="74">
        <v>100</v>
      </c>
      <c r="AC19" s="74">
        <v>128.62</v>
      </c>
      <c r="AD19" s="74">
        <v>101.16</v>
      </c>
      <c r="AE19" s="74">
        <v>69.7</v>
      </c>
      <c r="AF19" s="74">
        <v>91.71</v>
      </c>
      <c r="AG19" s="74">
        <v>67.76</v>
      </c>
      <c r="AH19" s="105" t="s">
        <v>299</v>
      </c>
      <c r="AI19" s="105" t="s">
        <v>299</v>
      </c>
      <c r="AJ19" s="203" t="s">
        <v>77</v>
      </c>
    </row>
    <row r="20" spans="1:36" s="110" customFormat="1" ht="12.95" customHeight="1">
      <c r="A20" s="201" t="s">
        <v>78</v>
      </c>
      <c r="B20" s="206"/>
      <c r="C20" s="220" t="s">
        <v>107</v>
      </c>
      <c r="D20" s="105" t="s">
        <v>148</v>
      </c>
      <c r="E20" s="105">
        <v>75.49</v>
      </c>
      <c r="F20" s="105">
        <v>75.67</v>
      </c>
      <c r="G20" s="74">
        <v>79.12</v>
      </c>
      <c r="H20" s="74">
        <v>79.56</v>
      </c>
      <c r="I20" s="74">
        <v>80.96</v>
      </c>
      <c r="J20" s="74">
        <v>83.09</v>
      </c>
      <c r="K20" s="74">
        <v>81.53</v>
      </c>
      <c r="L20" s="74">
        <v>81.8</v>
      </c>
      <c r="M20" s="74">
        <v>87.17</v>
      </c>
      <c r="N20" s="74">
        <v>89.07</v>
      </c>
      <c r="O20" s="74">
        <v>93.34</v>
      </c>
      <c r="P20" s="74">
        <v>90.33</v>
      </c>
      <c r="Q20" s="74">
        <v>92.24</v>
      </c>
      <c r="R20" s="74">
        <v>91.05</v>
      </c>
      <c r="S20" s="74">
        <v>93.4</v>
      </c>
      <c r="T20" s="74">
        <v>98.3</v>
      </c>
      <c r="U20" s="74">
        <v>96.6</v>
      </c>
      <c r="V20" s="74">
        <v>79.34</v>
      </c>
      <c r="W20" s="74">
        <v>96.98</v>
      </c>
      <c r="X20" s="74">
        <v>96.06</v>
      </c>
      <c r="Y20" s="74">
        <v>90.91</v>
      </c>
      <c r="Z20" s="74">
        <v>90.59</v>
      </c>
      <c r="AA20" s="74">
        <v>95.84</v>
      </c>
      <c r="AB20" s="74">
        <v>100</v>
      </c>
      <c r="AC20" s="74">
        <v>104.36</v>
      </c>
      <c r="AD20" s="74">
        <v>109.37</v>
      </c>
      <c r="AE20" s="74">
        <v>101.47</v>
      </c>
      <c r="AF20" s="74">
        <v>99.77</v>
      </c>
      <c r="AG20" s="74">
        <v>105.41</v>
      </c>
      <c r="AH20" s="105" t="s">
        <v>299</v>
      </c>
      <c r="AI20" s="105" t="s">
        <v>299</v>
      </c>
      <c r="AJ20" s="203" t="s">
        <v>78</v>
      </c>
    </row>
    <row r="21" spans="1:36" s="110" customFormat="1" ht="12.95" customHeight="1">
      <c r="A21" s="201" t="s">
        <v>79</v>
      </c>
      <c r="B21" s="206"/>
      <c r="C21" s="220" t="s">
        <v>113</v>
      </c>
      <c r="D21" s="105" t="s">
        <v>148</v>
      </c>
      <c r="E21" s="105">
        <v>48.61</v>
      </c>
      <c r="F21" s="105">
        <v>46.09</v>
      </c>
      <c r="G21" s="74">
        <v>49.19</v>
      </c>
      <c r="H21" s="74">
        <v>55.13</v>
      </c>
      <c r="I21" s="74">
        <v>53.27</v>
      </c>
      <c r="J21" s="74">
        <v>55.29</v>
      </c>
      <c r="K21" s="74">
        <v>53.83</v>
      </c>
      <c r="L21" s="74">
        <v>55.59</v>
      </c>
      <c r="M21" s="74">
        <v>59.34</v>
      </c>
      <c r="N21" s="74">
        <v>61.5</v>
      </c>
      <c r="O21" s="74">
        <v>60.91</v>
      </c>
      <c r="P21" s="74">
        <v>69.7</v>
      </c>
      <c r="Q21" s="74">
        <v>76.16</v>
      </c>
      <c r="R21" s="74">
        <v>88.6</v>
      </c>
      <c r="S21" s="74">
        <v>92.42</v>
      </c>
      <c r="T21" s="74">
        <v>97.43</v>
      </c>
      <c r="U21" s="74">
        <v>104.34</v>
      </c>
      <c r="V21" s="74">
        <v>95.15</v>
      </c>
      <c r="W21" s="74">
        <v>95.13</v>
      </c>
      <c r="X21" s="74">
        <v>101.61</v>
      </c>
      <c r="Y21" s="74">
        <v>104.07</v>
      </c>
      <c r="Z21" s="74">
        <v>104.27</v>
      </c>
      <c r="AA21" s="74">
        <v>106.43</v>
      </c>
      <c r="AB21" s="74">
        <v>100</v>
      </c>
      <c r="AC21" s="74">
        <v>109.68</v>
      </c>
      <c r="AD21" s="74">
        <v>95.13</v>
      </c>
      <c r="AE21" s="74">
        <v>109.45</v>
      </c>
      <c r="AF21" s="74">
        <v>117.72</v>
      </c>
      <c r="AG21" s="74">
        <v>108.02</v>
      </c>
      <c r="AH21" s="105" t="s">
        <v>299</v>
      </c>
      <c r="AI21" s="105" t="s">
        <v>299</v>
      </c>
      <c r="AJ21" s="203" t="s">
        <v>79</v>
      </c>
    </row>
    <row r="22" spans="1:36" s="110" customFormat="1" ht="12.95" customHeight="1">
      <c r="A22" s="201" t="s">
        <v>80</v>
      </c>
      <c r="B22" s="206"/>
      <c r="C22" s="220" t="s">
        <v>254</v>
      </c>
      <c r="D22" s="74">
        <v>74.84</v>
      </c>
      <c r="E22" s="74">
        <v>75.47</v>
      </c>
      <c r="F22" s="74">
        <v>75.22</v>
      </c>
      <c r="G22" s="74">
        <v>78.9</v>
      </c>
      <c r="H22" s="74">
        <v>81.39</v>
      </c>
      <c r="I22" s="74">
        <v>77.63</v>
      </c>
      <c r="J22" s="74">
        <v>78.97</v>
      </c>
      <c r="K22" s="74">
        <v>80.33</v>
      </c>
      <c r="L22" s="74">
        <v>81.23</v>
      </c>
      <c r="M22" s="74">
        <v>83.92</v>
      </c>
      <c r="N22" s="74">
        <v>81.35</v>
      </c>
      <c r="O22" s="74">
        <v>80.81</v>
      </c>
      <c r="P22" s="74">
        <v>79.98</v>
      </c>
      <c r="Q22" s="74">
        <v>84.42</v>
      </c>
      <c r="R22" s="74">
        <v>85.27</v>
      </c>
      <c r="S22" s="74">
        <v>93.27</v>
      </c>
      <c r="T22" s="74">
        <v>95.75</v>
      </c>
      <c r="U22" s="74">
        <v>96.08</v>
      </c>
      <c r="V22" s="74">
        <v>77.76</v>
      </c>
      <c r="W22" s="74">
        <v>89.03</v>
      </c>
      <c r="X22" s="74">
        <v>99.02</v>
      </c>
      <c r="Y22" s="74">
        <v>96.58</v>
      </c>
      <c r="Z22" s="74">
        <v>96.76</v>
      </c>
      <c r="AA22" s="74">
        <v>99.92</v>
      </c>
      <c r="AB22" s="74">
        <v>100</v>
      </c>
      <c r="AC22" s="74">
        <v>103.68</v>
      </c>
      <c r="AD22" s="74">
        <v>107.61</v>
      </c>
      <c r="AE22" s="74">
        <v>112.28</v>
      </c>
      <c r="AF22" s="74">
        <v>108.33</v>
      </c>
      <c r="AG22" s="74">
        <v>100.47</v>
      </c>
      <c r="AH22" s="105" t="s">
        <v>299</v>
      </c>
      <c r="AI22" s="105" t="s">
        <v>299</v>
      </c>
      <c r="AJ22" s="203" t="s">
        <v>80</v>
      </c>
    </row>
    <row r="23" spans="1:36" s="110" customFormat="1" ht="12.95" customHeight="1">
      <c r="A23" s="201" t="s">
        <v>81</v>
      </c>
      <c r="B23" s="206"/>
      <c r="C23" s="220" t="s">
        <v>150</v>
      </c>
      <c r="D23" s="74">
        <v>83.47</v>
      </c>
      <c r="E23" s="74">
        <v>80.41</v>
      </c>
      <c r="F23" s="74">
        <v>77.97</v>
      </c>
      <c r="G23" s="74">
        <v>79.89</v>
      </c>
      <c r="H23" s="74">
        <v>80.43</v>
      </c>
      <c r="I23" s="74">
        <v>77.83</v>
      </c>
      <c r="J23" s="74">
        <v>79.94</v>
      </c>
      <c r="K23" s="74">
        <v>83.2</v>
      </c>
      <c r="L23" s="74">
        <v>84.88</v>
      </c>
      <c r="M23" s="74">
        <v>89.44</v>
      </c>
      <c r="N23" s="74">
        <v>90.87</v>
      </c>
      <c r="O23" s="74">
        <v>87.19</v>
      </c>
      <c r="P23" s="74">
        <v>87.22</v>
      </c>
      <c r="Q23" s="74">
        <v>88.05</v>
      </c>
      <c r="R23" s="74">
        <v>87.67</v>
      </c>
      <c r="S23" s="74">
        <v>95.31</v>
      </c>
      <c r="T23" s="74">
        <v>97.48</v>
      </c>
      <c r="U23" s="74">
        <v>96.88</v>
      </c>
      <c r="V23" s="74">
        <v>73.63</v>
      </c>
      <c r="W23" s="74">
        <v>85.53</v>
      </c>
      <c r="X23" s="74">
        <v>96.61</v>
      </c>
      <c r="Y23" s="74">
        <v>95.75</v>
      </c>
      <c r="Z23" s="74">
        <v>96.69</v>
      </c>
      <c r="AA23" s="74">
        <v>99.65</v>
      </c>
      <c r="AB23" s="74">
        <v>100</v>
      </c>
      <c r="AC23" s="74">
        <v>101.96</v>
      </c>
      <c r="AD23" s="74">
        <v>104.1</v>
      </c>
      <c r="AE23" s="74">
        <v>107.59</v>
      </c>
      <c r="AF23" s="74">
        <v>103.51</v>
      </c>
      <c r="AG23" s="74">
        <v>93.51</v>
      </c>
      <c r="AH23" s="105" t="s">
        <v>299</v>
      </c>
      <c r="AI23" s="105" t="s">
        <v>299</v>
      </c>
      <c r="AJ23" s="203" t="s">
        <v>81</v>
      </c>
    </row>
    <row r="24" spans="1:36" s="110" customFormat="1" ht="12.95" customHeight="1">
      <c r="A24" s="201" t="s">
        <v>82</v>
      </c>
      <c r="B24" s="206"/>
      <c r="C24" s="220" t="s">
        <v>108</v>
      </c>
      <c r="D24" s="105" t="s">
        <v>148</v>
      </c>
      <c r="E24" s="105">
        <v>22.9</v>
      </c>
      <c r="F24" s="105">
        <v>20.55</v>
      </c>
      <c r="G24" s="74">
        <v>21</v>
      </c>
      <c r="H24" s="74">
        <v>20.55</v>
      </c>
      <c r="I24" s="74">
        <v>19.31</v>
      </c>
      <c r="J24" s="74">
        <v>20.75</v>
      </c>
      <c r="K24" s="74">
        <v>21.76</v>
      </c>
      <c r="L24" s="74">
        <v>24.55</v>
      </c>
      <c r="M24" s="74">
        <v>32.55</v>
      </c>
      <c r="N24" s="74">
        <v>32.94</v>
      </c>
      <c r="O24" s="74">
        <v>34.25</v>
      </c>
      <c r="P24" s="74">
        <v>37.71</v>
      </c>
      <c r="Q24" s="74">
        <v>43.39</v>
      </c>
      <c r="R24" s="74">
        <v>47.59</v>
      </c>
      <c r="S24" s="74">
        <v>55.08</v>
      </c>
      <c r="T24" s="74">
        <v>70.72</v>
      </c>
      <c r="U24" s="74">
        <v>73.79</v>
      </c>
      <c r="V24" s="74">
        <v>59.45</v>
      </c>
      <c r="W24" s="74">
        <v>71</v>
      </c>
      <c r="X24" s="74">
        <v>84.47</v>
      </c>
      <c r="Y24" s="74">
        <v>85.41</v>
      </c>
      <c r="Z24" s="74">
        <v>86.48</v>
      </c>
      <c r="AA24" s="74">
        <v>91.62</v>
      </c>
      <c r="AB24" s="74">
        <v>100</v>
      </c>
      <c r="AC24" s="74">
        <v>105.45</v>
      </c>
      <c r="AD24" s="74">
        <v>106.39</v>
      </c>
      <c r="AE24" s="74">
        <v>114.65</v>
      </c>
      <c r="AF24" s="74">
        <v>117.73</v>
      </c>
      <c r="AG24" s="74">
        <v>114.63</v>
      </c>
      <c r="AH24" s="105" t="s">
        <v>299</v>
      </c>
      <c r="AI24" s="105" t="s">
        <v>299</v>
      </c>
      <c r="AJ24" s="203" t="s">
        <v>82</v>
      </c>
    </row>
    <row r="25" spans="1:36" s="110" customFormat="1" ht="12.95" customHeight="1">
      <c r="A25" s="201" t="s">
        <v>68</v>
      </c>
      <c r="B25" s="206"/>
      <c r="C25" s="220" t="s">
        <v>151</v>
      </c>
      <c r="D25" s="105" t="s">
        <v>148</v>
      </c>
      <c r="E25" s="105">
        <v>109.87</v>
      </c>
      <c r="F25" s="105">
        <v>101.13</v>
      </c>
      <c r="G25" s="74">
        <v>102.59</v>
      </c>
      <c r="H25" s="74">
        <v>96.77</v>
      </c>
      <c r="I25" s="74">
        <v>94.5</v>
      </c>
      <c r="J25" s="74">
        <v>94.96</v>
      </c>
      <c r="K25" s="74">
        <v>93.69</v>
      </c>
      <c r="L25" s="74">
        <v>96.95</v>
      </c>
      <c r="M25" s="74">
        <v>106.16</v>
      </c>
      <c r="N25" s="74">
        <v>95.17</v>
      </c>
      <c r="O25" s="74">
        <v>94.66</v>
      </c>
      <c r="P25" s="74">
        <v>93.98</v>
      </c>
      <c r="Q25" s="74">
        <v>101.15</v>
      </c>
      <c r="R25" s="74">
        <v>97.43</v>
      </c>
      <c r="S25" s="74">
        <v>107.79</v>
      </c>
      <c r="T25" s="74">
        <v>101.4</v>
      </c>
      <c r="U25" s="74">
        <v>102.34</v>
      </c>
      <c r="V25" s="74">
        <v>88.56</v>
      </c>
      <c r="W25" s="74">
        <v>103.02</v>
      </c>
      <c r="X25" s="74">
        <v>108.27</v>
      </c>
      <c r="Y25" s="74">
        <v>103.45</v>
      </c>
      <c r="Z25" s="74">
        <v>101.79</v>
      </c>
      <c r="AA25" s="74">
        <v>105.66</v>
      </c>
      <c r="AB25" s="74">
        <v>100</v>
      </c>
      <c r="AC25" s="74">
        <v>101.8</v>
      </c>
      <c r="AD25" s="74">
        <v>105.86</v>
      </c>
      <c r="AE25" s="74">
        <v>108.59</v>
      </c>
      <c r="AF25" s="74">
        <v>102.89</v>
      </c>
      <c r="AG25" s="74">
        <v>98.72</v>
      </c>
      <c r="AH25" s="105" t="s">
        <v>299</v>
      </c>
      <c r="AI25" s="105" t="s">
        <v>299</v>
      </c>
      <c r="AJ25" s="203" t="s">
        <v>68</v>
      </c>
    </row>
    <row r="26" spans="1:36" s="110" customFormat="1" ht="12.95" customHeight="1">
      <c r="A26" s="201" t="s">
        <v>11</v>
      </c>
      <c r="B26" s="206"/>
      <c r="C26" s="220" t="s">
        <v>109</v>
      </c>
      <c r="D26" s="105" t="s">
        <v>148</v>
      </c>
      <c r="E26" s="105">
        <v>97.16</v>
      </c>
      <c r="F26" s="105">
        <v>85.49</v>
      </c>
      <c r="G26" s="74">
        <v>85.65</v>
      </c>
      <c r="H26" s="74">
        <v>89.6</v>
      </c>
      <c r="I26" s="74">
        <v>86.41</v>
      </c>
      <c r="J26" s="74">
        <v>87.74</v>
      </c>
      <c r="K26" s="74">
        <v>91.88</v>
      </c>
      <c r="L26" s="74">
        <v>88.08</v>
      </c>
      <c r="M26" s="74">
        <v>94.52</v>
      </c>
      <c r="N26" s="74">
        <v>95.67</v>
      </c>
      <c r="O26" s="74">
        <v>91.05</v>
      </c>
      <c r="P26" s="74">
        <v>90.15</v>
      </c>
      <c r="Q26" s="74">
        <v>95.65</v>
      </c>
      <c r="R26" s="74">
        <v>96.3</v>
      </c>
      <c r="S26" s="74">
        <v>102.92</v>
      </c>
      <c r="T26" s="74">
        <v>109.69</v>
      </c>
      <c r="U26" s="74">
        <v>109.94</v>
      </c>
      <c r="V26" s="74">
        <v>79.05</v>
      </c>
      <c r="W26" s="74">
        <v>91.61</v>
      </c>
      <c r="X26" s="74">
        <v>102.61</v>
      </c>
      <c r="Y26" s="74">
        <v>100.02</v>
      </c>
      <c r="Z26" s="74">
        <v>97.74</v>
      </c>
      <c r="AA26" s="74">
        <v>100.23</v>
      </c>
      <c r="AB26" s="74">
        <v>100</v>
      </c>
      <c r="AC26" s="74">
        <v>100.17</v>
      </c>
      <c r="AD26" s="74">
        <v>107.27</v>
      </c>
      <c r="AE26" s="74">
        <v>110.44</v>
      </c>
      <c r="AF26" s="74">
        <v>106.52</v>
      </c>
      <c r="AG26" s="74">
        <v>93.13</v>
      </c>
      <c r="AH26" s="105" t="s">
        <v>299</v>
      </c>
      <c r="AI26" s="105" t="s">
        <v>299</v>
      </c>
      <c r="AJ26" s="203" t="s">
        <v>11</v>
      </c>
    </row>
    <row r="27" spans="1:36" s="110" customFormat="1" ht="12.95" customHeight="1">
      <c r="A27" s="201" t="s">
        <v>83</v>
      </c>
      <c r="B27" s="206"/>
      <c r="C27" s="220" t="s">
        <v>152</v>
      </c>
      <c r="D27" s="74">
        <v>59.21</v>
      </c>
      <c r="E27" s="74">
        <v>59.62</v>
      </c>
      <c r="F27" s="74">
        <v>47.7</v>
      </c>
      <c r="G27" s="74">
        <v>49.9</v>
      </c>
      <c r="H27" s="74">
        <v>51.79</v>
      </c>
      <c r="I27" s="74">
        <v>50.14</v>
      </c>
      <c r="J27" s="74">
        <v>54.46</v>
      </c>
      <c r="K27" s="74">
        <v>57.87</v>
      </c>
      <c r="L27" s="74">
        <v>57.02</v>
      </c>
      <c r="M27" s="74">
        <v>56.04</v>
      </c>
      <c r="N27" s="74">
        <v>63.41</v>
      </c>
      <c r="O27" s="74">
        <v>62.38</v>
      </c>
      <c r="P27" s="74">
        <v>65.71</v>
      </c>
      <c r="Q27" s="74">
        <v>64.18</v>
      </c>
      <c r="R27" s="74">
        <v>65.11</v>
      </c>
      <c r="S27" s="74">
        <v>73.17</v>
      </c>
      <c r="T27" s="74">
        <v>79.32</v>
      </c>
      <c r="U27" s="74">
        <v>73.46</v>
      </c>
      <c r="V27" s="74">
        <v>55.11</v>
      </c>
      <c r="W27" s="74">
        <v>76.59</v>
      </c>
      <c r="X27" s="74">
        <v>87.21</v>
      </c>
      <c r="Y27" s="74">
        <v>87.75</v>
      </c>
      <c r="Z27" s="74">
        <v>88.78</v>
      </c>
      <c r="AA27" s="74">
        <v>99.58</v>
      </c>
      <c r="AB27" s="74">
        <v>100</v>
      </c>
      <c r="AC27" s="74">
        <v>108.29</v>
      </c>
      <c r="AD27" s="74">
        <v>116.41</v>
      </c>
      <c r="AE27" s="74">
        <v>115.14</v>
      </c>
      <c r="AF27" s="74">
        <v>113.12</v>
      </c>
      <c r="AG27" s="74">
        <v>94.75</v>
      </c>
      <c r="AH27" s="105" t="s">
        <v>299</v>
      </c>
      <c r="AI27" s="105" t="s">
        <v>299</v>
      </c>
      <c r="AJ27" s="203" t="s">
        <v>83</v>
      </c>
    </row>
    <row r="28" spans="1:36" s="110" customFormat="1" ht="12.95" customHeight="1">
      <c r="A28" s="201" t="s">
        <v>49</v>
      </c>
      <c r="B28" s="206"/>
      <c r="C28" s="220" t="s">
        <v>253</v>
      </c>
      <c r="D28" s="74">
        <v>85.68</v>
      </c>
      <c r="E28" s="74">
        <v>86.93</v>
      </c>
      <c r="F28" s="74">
        <v>79.88</v>
      </c>
      <c r="G28" s="74">
        <v>78.02</v>
      </c>
      <c r="H28" s="74">
        <v>76.6</v>
      </c>
      <c r="I28" s="74">
        <v>75.69</v>
      </c>
      <c r="J28" s="74">
        <v>78.96</v>
      </c>
      <c r="K28" s="74">
        <v>79.81</v>
      </c>
      <c r="L28" s="74">
        <v>81.6</v>
      </c>
      <c r="M28" s="74">
        <v>85.71</v>
      </c>
      <c r="N28" s="74">
        <v>86.1</v>
      </c>
      <c r="O28" s="74">
        <v>81.77</v>
      </c>
      <c r="P28" s="74">
        <v>84.82</v>
      </c>
      <c r="Q28" s="74">
        <v>87.4</v>
      </c>
      <c r="R28" s="74">
        <v>92.63</v>
      </c>
      <c r="S28" s="74">
        <v>99.56</v>
      </c>
      <c r="T28" s="74">
        <v>102.42</v>
      </c>
      <c r="U28" s="74">
        <v>96.24</v>
      </c>
      <c r="V28" s="74">
        <v>86.39</v>
      </c>
      <c r="W28" s="74">
        <v>94.5</v>
      </c>
      <c r="X28" s="74">
        <v>102.05</v>
      </c>
      <c r="Y28" s="74">
        <v>100.12</v>
      </c>
      <c r="Z28" s="74">
        <v>95.72</v>
      </c>
      <c r="AA28" s="74">
        <v>97.5</v>
      </c>
      <c r="AB28" s="74">
        <v>100</v>
      </c>
      <c r="AC28" s="74">
        <v>97.8</v>
      </c>
      <c r="AD28" s="74">
        <v>100.94</v>
      </c>
      <c r="AE28" s="74">
        <v>96.96</v>
      </c>
      <c r="AF28" s="74">
        <v>100.82</v>
      </c>
      <c r="AG28" s="74">
        <v>97</v>
      </c>
      <c r="AH28" s="105" t="s">
        <v>299</v>
      </c>
      <c r="AI28" s="105" t="s">
        <v>299</v>
      </c>
      <c r="AJ28" s="203" t="s">
        <v>49</v>
      </c>
    </row>
    <row r="29" spans="1:36" s="110" customFormat="1" ht="12.95" customHeight="1">
      <c r="A29" s="201" t="s">
        <v>63</v>
      </c>
      <c r="B29" s="370" t="s">
        <v>110</v>
      </c>
      <c r="C29" s="371"/>
      <c r="D29" s="74">
        <v>74.79</v>
      </c>
      <c r="E29" s="74">
        <v>73.33</v>
      </c>
      <c r="F29" s="74">
        <v>74.22</v>
      </c>
      <c r="G29" s="74">
        <v>73.41</v>
      </c>
      <c r="H29" s="74">
        <v>80.29</v>
      </c>
      <c r="I29" s="74">
        <v>93.51</v>
      </c>
      <c r="J29" s="74">
        <v>90.91</v>
      </c>
      <c r="K29" s="74">
        <v>92.09</v>
      </c>
      <c r="L29" s="74">
        <v>91.73</v>
      </c>
      <c r="M29" s="74">
        <v>90.93</v>
      </c>
      <c r="N29" s="74">
        <v>89.74</v>
      </c>
      <c r="O29" s="74">
        <v>92.8</v>
      </c>
      <c r="P29" s="74">
        <v>90.17</v>
      </c>
      <c r="Q29" s="74">
        <v>100.02</v>
      </c>
      <c r="R29" s="74">
        <v>97.84</v>
      </c>
      <c r="S29" s="74">
        <v>83.13</v>
      </c>
      <c r="T29" s="74">
        <v>90.91</v>
      </c>
      <c r="U29" s="74">
        <v>93.61</v>
      </c>
      <c r="V29" s="74">
        <v>104.58</v>
      </c>
      <c r="W29" s="74">
        <v>107.98</v>
      </c>
      <c r="X29" s="74">
        <v>87.1</v>
      </c>
      <c r="Y29" s="74">
        <v>104.78</v>
      </c>
      <c r="Z29" s="74">
        <v>99.28</v>
      </c>
      <c r="AA29" s="74">
        <v>96.08</v>
      </c>
      <c r="AB29" s="74">
        <v>100</v>
      </c>
      <c r="AC29" s="74">
        <v>112.02</v>
      </c>
      <c r="AD29" s="74">
        <v>126.1</v>
      </c>
      <c r="AE29" s="74">
        <v>120.86</v>
      </c>
      <c r="AF29" s="74">
        <v>114.78</v>
      </c>
      <c r="AG29" s="74">
        <v>110.03</v>
      </c>
      <c r="AH29" s="74">
        <v>112.41</v>
      </c>
      <c r="AI29" s="105" t="s">
        <v>299</v>
      </c>
      <c r="AJ29" s="203" t="s">
        <v>63</v>
      </c>
    </row>
    <row r="30" spans="1:36" s="110" customFormat="1" ht="12.95" customHeight="1">
      <c r="A30" s="201" t="s">
        <v>50</v>
      </c>
      <c r="B30" s="370" t="s">
        <v>124</v>
      </c>
      <c r="C30" s="371"/>
      <c r="D30" s="74">
        <v>102.04</v>
      </c>
      <c r="E30" s="74">
        <v>101.7</v>
      </c>
      <c r="F30" s="74">
        <v>98.22</v>
      </c>
      <c r="G30" s="74">
        <v>95.36</v>
      </c>
      <c r="H30" s="74">
        <v>91.18</v>
      </c>
      <c r="I30" s="74">
        <v>83.77</v>
      </c>
      <c r="J30" s="74">
        <v>78.8</v>
      </c>
      <c r="K30" s="74">
        <v>77.92</v>
      </c>
      <c r="L30" s="74">
        <v>76.39</v>
      </c>
      <c r="M30" s="74">
        <v>75.44</v>
      </c>
      <c r="N30" s="74">
        <v>73.1</v>
      </c>
      <c r="O30" s="74">
        <v>74.74</v>
      </c>
      <c r="P30" s="74">
        <v>74.99</v>
      </c>
      <c r="Q30" s="74">
        <v>76.17</v>
      </c>
      <c r="R30" s="74">
        <v>77.81</v>
      </c>
      <c r="S30" s="74">
        <v>70.89</v>
      </c>
      <c r="T30" s="74">
        <v>71.41</v>
      </c>
      <c r="U30" s="74">
        <v>75.56</v>
      </c>
      <c r="V30" s="74">
        <v>82.3</v>
      </c>
      <c r="W30" s="74">
        <v>77.81</v>
      </c>
      <c r="X30" s="74">
        <v>78.37</v>
      </c>
      <c r="Y30" s="74">
        <v>81.88</v>
      </c>
      <c r="Z30" s="74">
        <v>85.19</v>
      </c>
      <c r="AA30" s="74">
        <v>93.08</v>
      </c>
      <c r="AB30" s="74">
        <v>100</v>
      </c>
      <c r="AC30" s="74">
        <v>105.29</v>
      </c>
      <c r="AD30" s="74">
        <v>103.17</v>
      </c>
      <c r="AE30" s="74">
        <v>109.81</v>
      </c>
      <c r="AF30" s="74">
        <v>119.27</v>
      </c>
      <c r="AG30" s="74">
        <v>121.85</v>
      </c>
      <c r="AH30" s="74">
        <v>120.72</v>
      </c>
      <c r="AI30" s="105" t="s">
        <v>299</v>
      </c>
      <c r="AJ30" s="203" t="s">
        <v>50</v>
      </c>
    </row>
    <row r="31" spans="1:36" s="110" customFormat="1" ht="12.95" customHeight="1">
      <c r="A31" s="201" t="s">
        <v>51</v>
      </c>
      <c r="B31" s="370" t="s">
        <v>132</v>
      </c>
      <c r="C31" s="371"/>
      <c r="D31" s="74">
        <v>124.49</v>
      </c>
      <c r="E31" s="74">
        <v>132.88</v>
      </c>
      <c r="F31" s="74">
        <v>132.76</v>
      </c>
      <c r="G31" s="74">
        <v>139.64</v>
      </c>
      <c r="H31" s="74">
        <v>135.06</v>
      </c>
      <c r="I31" s="74">
        <v>128.02</v>
      </c>
      <c r="J31" s="74">
        <v>125.41</v>
      </c>
      <c r="K31" s="74">
        <v>121.36</v>
      </c>
      <c r="L31" s="74">
        <v>120.41</v>
      </c>
      <c r="M31" s="74">
        <v>117.92</v>
      </c>
      <c r="N31" s="74">
        <v>110.64</v>
      </c>
      <c r="O31" s="74">
        <v>105.91</v>
      </c>
      <c r="P31" s="74">
        <v>101.05</v>
      </c>
      <c r="Q31" s="74">
        <v>98.02</v>
      </c>
      <c r="R31" s="74">
        <v>93.99</v>
      </c>
      <c r="S31" s="74">
        <v>93.94</v>
      </c>
      <c r="T31" s="74">
        <v>93.23</v>
      </c>
      <c r="U31" s="74">
        <v>92.72</v>
      </c>
      <c r="V31" s="74">
        <v>89.74</v>
      </c>
      <c r="W31" s="74">
        <v>96.61</v>
      </c>
      <c r="X31" s="74">
        <v>99.96</v>
      </c>
      <c r="Y31" s="74">
        <v>98.72</v>
      </c>
      <c r="Z31" s="74">
        <v>96.28</v>
      </c>
      <c r="AA31" s="74">
        <v>100.13</v>
      </c>
      <c r="AB31" s="74">
        <v>100</v>
      </c>
      <c r="AC31" s="74">
        <v>101.89</v>
      </c>
      <c r="AD31" s="74">
        <v>101.87</v>
      </c>
      <c r="AE31" s="74">
        <v>103.84</v>
      </c>
      <c r="AF31" s="74">
        <v>100.08</v>
      </c>
      <c r="AG31" s="74">
        <v>102.12</v>
      </c>
      <c r="AH31" s="74">
        <v>100.68</v>
      </c>
      <c r="AI31" s="74">
        <v>97.77</v>
      </c>
      <c r="AJ31" s="203" t="s">
        <v>51</v>
      </c>
    </row>
    <row r="32" spans="1:36" s="110" customFormat="1" ht="12.95" customHeight="1">
      <c r="A32" s="201" t="s">
        <v>52</v>
      </c>
      <c r="B32" s="368" t="s">
        <v>125</v>
      </c>
      <c r="C32" s="369"/>
      <c r="D32" s="135">
        <v>65.74</v>
      </c>
      <c r="E32" s="135">
        <v>68.32</v>
      </c>
      <c r="F32" s="135">
        <v>69.41</v>
      </c>
      <c r="G32" s="135">
        <v>70.93</v>
      </c>
      <c r="H32" s="135">
        <v>73.1</v>
      </c>
      <c r="I32" s="135">
        <v>75.18</v>
      </c>
      <c r="J32" s="135">
        <v>76.74</v>
      </c>
      <c r="K32" s="135">
        <v>79.18</v>
      </c>
      <c r="L32" s="135">
        <v>80.9</v>
      </c>
      <c r="M32" s="135">
        <v>83.08</v>
      </c>
      <c r="N32" s="135">
        <v>85.73</v>
      </c>
      <c r="O32" s="135">
        <v>86.63</v>
      </c>
      <c r="P32" s="135">
        <v>85.89</v>
      </c>
      <c r="Q32" s="135">
        <v>86.48</v>
      </c>
      <c r="R32" s="135">
        <v>87.48</v>
      </c>
      <c r="S32" s="135">
        <v>90.45</v>
      </c>
      <c r="T32" s="135">
        <v>93.32</v>
      </c>
      <c r="U32" s="135">
        <v>95.04</v>
      </c>
      <c r="V32" s="135">
        <v>92.16</v>
      </c>
      <c r="W32" s="135">
        <v>92.6</v>
      </c>
      <c r="X32" s="135">
        <v>95.82</v>
      </c>
      <c r="Y32" s="135">
        <v>96.54</v>
      </c>
      <c r="Z32" s="135">
        <v>97.47</v>
      </c>
      <c r="AA32" s="135">
        <v>98.64</v>
      </c>
      <c r="AB32" s="135">
        <v>100</v>
      </c>
      <c r="AC32" s="135">
        <v>101.51</v>
      </c>
      <c r="AD32" s="135">
        <v>104.04</v>
      </c>
      <c r="AE32" s="135">
        <v>105.3</v>
      </c>
      <c r="AF32" s="135">
        <v>107.11</v>
      </c>
      <c r="AG32" s="135">
        <v>103.65</v>
      </c>
      <c r="AH32" s="135">
        <v>106.09</v>
      </c>
      <c r="AI32" s="135">
        <v>109.14</v>
      </c>
      <c r="AJ32" s="203" t="s">
        <v>52</v>
      </c>
    </row>
    <row r="33" spans="1:36" s="110" customFormat="1" ht="12.95" customHeight="1">
      <c r="A33" s="201" t="s">
        <v>53</v>
      </c>
      <c r="B33" s="368" t="s">
        <v>288</v>
      </c>
      <c r="C33" s="369"/>
      <c r="D33" s="135">
        <v>57.79</v>
      </c>
      <c r="E33" s="135">
        <v>59.03</v>
      </c>
      <c r="F33" s="135">
        <v>58.78</v>
      </c>
      <c r="G33" s="135">
        <v>59.58</v>
      </c>
      <c r="H33" s="135">
        <v>61.02</v>
      </c>
      <c r="I33" s="135">
        <v>61.64</v>
      </c>
      <c r="J33" s="135">
        <v>63.65</v>
      </c>
      <c r="K33" s="135">
        <v>66.97</v>
      </c>
      <c r="L33" s="135">
        <v>68.52</v>
      </c>
      <c r="M33" s="135">
        <v>71.53</v>
      </c>
      <c r="N33" s="135">
        <v>75.78</v>
      </c>
      <c r="O33" s="135">
        <v>77.24</v>
      </c>
      <c r="P33" s="135">
        <v>76.88</v>
      </c>
      <c r="Q33" s="135">
        <v>79.92</v>
      </c>
      <c r="R33" s="135">
        <v>81.22</v>
      </c>
      <c r="S33" s="135">
        <v>88.14</v>
      </c>
      <c r="T33" s="135">
        <v>92.3</v>
      </c>
      <c r="U33" s="135">
        <v>93.51</v>
      </c>
      <c r="V33" s="135">
        <v>88.89</v>
      </c>
      <c r="W33" s="135">
        <v>87.32</v>
      </c>
      <c r="X33" s="135">
        <v>92.43</v>
      </c>
      <c r="Y33" s="135">
        <v>95.23</v>
      </c>
      <c r="Z33" s="135">
        <v>95.94</v>
      </c>
      <c r="AA33" s="135">
        <v>98.5</v>
      </c>
      <c r="AB33" s="135">
        <v>100</v>
      </c>
      <c r="AC33" s="135">
        <v>102.43</v>
      </c>
      <c r="AD33" s="135">
        <v>105</v>
      </c>
      <c r="AE33" s="135">
        <v>107.97</v>
      </c>
      <c r="AF33" s="135">
        <v>111.77</v>
      </c>
      <c r="AG33" s="135">
        <v>105.35</v>
      </c>
      <c r="AH33" s="135">
        <v>108.52</v>
      </c>
      <c r="AI33" s="135">
        <v>112.69</v>
      </c>
      <c r="AJ33" s="203" t="s">
        <v>53</v>
      </c>
    </row>
    <row r="34" spans="1:36" s="110" customFormat="1" ht="12.95" customHeight="1">
      <c r="A34" s="201" t="s">
        <v>4</v>
      </c>
      <c r="B34" s="370" t="s">
        <v>111</v>
      </c>
      <c r="C34" s="371"/>
      <c r="D34" s="74">
        <v>69.09</v>
      </c>
      <c r="E34" s="74">
        <v>70.43</v>
      </c>
      <c r="F34" s="74">
        <v>68.37</v>
      </c>
      <c r="G34" s="74">
        <v>69.16</v>
      </c>
      <c r="H34" s="74">
        <v>69.85</v>
      </c>
      <c r="I34" s="74">
        <v>69</v>
      </c>
      <c r="J34" s="74">
        <v>69.92</v>
      </c>
      <c r="K34" s="74">
        <v>72.88</v>
      </c>
      <c r="L34" s="74">
        <v>72.81</v>
      </c>
      <c r="M34" s="74">
        <v>76.13</v>
      </c>
      <c r="N34" s="74">
        <v>80.79</v>
      </c>
      <c r="O34" s="74">
        <v>82.23</v>
      </c>
      <c r="P34" s="74">
        <v>85.16</v>
      </c>
      <c r="Q34" s="74">
        <v>86.19</v>
      </c>
      <c r="R34" s="74">
        <v>88.16</v>
      </c>
      <c r="S34" s="74">
        <v>96.87</v>
      </c>
      <c r="T34" s="74">
        <v>97.02</v>
      </c>
      <c r="U34" s="74">
        <v>96.75</v>
      </c>
      <c r="V34" s="74">
        <v>91.02</v>
      </c>
      <c r="W34" s="74">
        <v>88.2</v>
      </c>
      <c r="X34" s="74">
        <v>92.3</v>
      </c>
      <c r="Y34" s="74">
        <v>96.02</v>
      </c>
      <c r="Z34" s="74">
        <v>94.39</v>
      </c>
      <c r="AA34" s="74">
        <v>97.66</v>
      </c>
      <c r="AB34" s="74">
        <v>100</v>
      </c>
      <c r="AC34" s="74">
        <v>103.47</v>
      </c>
      <c r="AD34" s="74">
        <v>105.19</v>
      </c>
      <c r="AE34" s="74">
        <v>105.14</v>
      </c>
      <c r="AF34" s="74">
        <v>110.39</v>
      </c>
      <c r="AG34" s="74">
        <v>110.99</v>
      </c>
      <c r="AH34" s="74">
        <v>112.31</v>
      </c>
      <c r="AI34" s="105" t="s">
        <v>299</v>
      </c>
      <c r="AJ34" s="203" t="s">
        <v>4</v>
      </c>
    </row>
    <row r="35" spans="1:36" s="110" customFormat="1" ht="12.95" customHeight="1">
      <c r="A35" s="201" t="s">
        <v>5</v>
      </c>
      <c r="B35" s="370" t="s">
        <v>120</v>
      </c>
      <c r="C35" s="371"/>
      <c r="D35" s="74">
        <v>65.6</v>
      </c>
      <c r="E35" s="74">
        <v>63.43</v>
      </c>
      <c r="F35" s="74">
        <v>62.94</v>
      </c>
      <c r="G35" s="74">
        <v>64.77</v>
      </c>
      <c r="H35" s="74">
        <v>67.72</v>
      </c>
      <c r="I35" s="74">
        <v>70.42</v>
      </c>
      <c r="J35" s="74">
        <v>72.02</v>
      </c>
      <c r="K35" s="74">
        <v>71.98</v>
      </c>
      <c r="L35" s="74">
        <v>74.96</v>
      </c>
      <c r="M35" s="74">
        <v>75.41</v>
      </c>
      <c r="N35" s="74">
        <v>76.92</v>
      </c>
      <c r="O35" s="74">
        <v>79.62</v>
      </c>
      <c r="P35" s="74">
        <v>78.85</v>
      </c>
      <c r="Q35" s="74">
        <v>84.41</v>
      </c>
      <c r="R35" s="74">
        <v>87.75</v>
      </c>
      <c r="S35" s="74">
        <v>93.68</v>
      </c>
      <c r="T35" s="74">
        <v>98.95</v>
      </c>
      <c r="U35" s="74">
        <v>102.47</v>
      </c>
      <c r="V35" s="74">
        <v>96.8</v>
      </c>
      <c r="W35" s="74">
        <v>97.65</v>
      </c>
      <c r="X35" s="74">
        <v>100.05</v>
      </c>
      <c r="Y35" s="74">
        <v>100.08</v>
      </c>
      <c r="Z35" s="74">
        <v>102.68</v>
      </c>
      <c r="AA35" s="74">
        <v>100.3</v>
      </c>
      <c r="AB35" s="74">
        <v>100</v>
      </c>
      <c r="AC35" s="74">
        <v>99.58</v>
      </c>
      <c r="AD35" s="74">
        <v>101.22</v>
      </c>
      <c r="AE35" s="74">
        <v>105.76</v>
      </c>
      <c r="AF35" s="74">
        <v>106.84</v>
      </c>
      <c r="AG35" s="74">
        <v>92.76</v>
      </c>
      <c r="AH35" s="74">
        <v>100.1</v>
      </c>
      <c r="AI35" s="105" t="s">
        <v>299</v>
      </c>
      <c r="AJ35" s="203" t="s">
        <v>5</v>
      </c>
    </row>
    <row r="36" spans="1:36" s="110" customFormat="1" ht="13.7" customHeight="1">
      <c r="A36" s="201" t="s">
        <v>6</v>
      </c>
      <c r="B36" s="370" t="s">
        <v>112</v>
      </c>
      <c r="C36" s="371"/>
      <c r="D36" s="178">
        <v>105.14</v>
      </c>
      <c r="E36" s="178">
        <v>106.24</v>
      </c>
      <c r="F36" s="178">
        <v>105.23</v>
      </c>
      <c r="G36" s="178">
        <v>108.13</v>
      </c>
      <c r="H36" s="178">
        <v>105.88</v>
      </c>
      <c r="I36" s="178">
        <v>102.27</v>
      </c>
      <c r="J36" s="178">
        <v>102.93</v>
      </c>
      <c r="K36" s="178">
        <v>104.96</v>
      </c>
      <c r="L36" s="178">
        <v>103.76</v>
      </c>
      <c r="M36" s="178">
        <v>107.9</v>
      </c>
      <c r="N36" s="178">
        <v>108.89</v>
      </c>
      <c r="O36" s="178">
        <v>100.32</v>
      </c>
      <c r="P36" s="178">
        <v>98.93</v>
      </c>
      <c r="Q36" s="178">
        <v>98.4</v>
      </c>
      <c r="R36" s="178">
        <v>98.24</v>
      </c>
      <c r="S36" s="178">
        <v>98.28</v>
      </c>
      <c r="T36" s="178">
        <v>105.64</v>
      </c>
      <c r="U36" s="178">
        <v>102.67</v>
      </c>
      <c r="V36" s="178">
        <v>94.02</v>
      </c>
      <c r="W36" s="178">
        <v>90.53</v>
      </c>
      <c r="X36" s="178">
        <v>96.9</v>
      </c>
      <c r="Y36" s="178">
        <v>99.42</v>
      </c>
      <c r="Z36" s="178">
        <v>94.5</v>
      </c>
      <c r="AA36" s="178">
        <v>98.34</v>
      </c>
      <c r="AB36" s="178">
        <v>100</v>
      </c>
      <c r="AC36" s="178">
        <v>102.45</v>
      </c>
      <c r="AD36" s="178">
        <v>105.19</v>
      </c>
      <c r="AE36" s="178">
        <v>109.08</v>
      </c>
      <c r="AF36" s="178">
        <v>109.03</v>
      </c>
      <c r="AG36" s="178">
        <v>63.34</v>
      </c>
      <c r="AH36" s="178">
        <v>62.59</v>
      </c>
      <c r="AI36" s="105" t="s">
        <v>299</v>
      </c>
      <c r="AJ36" s="203" t="s">
        <v>6</v>
      </c>
    </row>
    <row r="37" spans="1:36" s="110" customFormat="1" ht="13.7" customHeight="1">
      <c r="A37" s="201" t="s">
        <v>26</v>
      </c>
      <c r="B37" s="370" t="s">
        <v>127</v>
      </c>
      <c r="C37" s="371"/>
      <c r="D37" s="179">
        <v>27.8</v>
      </c>
      <c r="E37" s="179">
        <v>30.64</v>
      </c>
      <c r="F37" s="179">
        <v>32.7</v>
      </c>
      <c r="G37" s="179">
        <v>32.6</v>
      </c>
      <c r="H37" s="179">
        <v>34.45</v>
      </c>
      <c r="I37" s="179">
        <v>36.4</v>
      </c>
      <c r="J37" s="179">
        <v>40.15</v>
      </c>
      <c r="K37" s="179">
        <v>45.76</v>
      </c>
      <c r="L37" s="179">
        <v>49.15</v>
      </c>
      <c r="M37" s="179">
        <v>52.9</v>
      </c>
      <c r="N37" s="179">
        <v>58.62</v>
      </c>
      <c r="O37" s="179">
        <v>61.01</v>
      </c>
      <c r="P37" s="179">
        <v>55.93</v>
      </c>
      <c r="Q37" s="179">
        <v>60.92</v>
      </c>
      <c r="R37" s="179">
        <v>60.1</v>
      </c>
      <c r="S37" s="179">
        <v>66.04</v>
      </c>
      <c r="T37" s="179">
        <v>74.55</v>
      </c>
      <c r="U37" s="179">
        <v>77.4</v>
      </c>
      <c r="V37" s="179">
        <v>76.54</v>
      </c>
      <c r="W37" s="179">
        <v>75.98</v>
      </c>
      <c r="X37" s="179">
        <v>84.93</v>
      </c>
      <c r="Y37" s="179">
        <v>88.28</v>
      </c>
      <c r="Z37" s="179">
        <v>93.45</v>
      </c>
      <c r="AA37" s="179">
        <v>98.62</v>
      </c>
      <c r="AB37" s="179">
        <v>100</v>
      </c>
      <c r="AC37" s="179">
        <v>103.03</v>
      </c>
      <c r="AD37" s="179">
        <v>108.3</v>
      </c>
      <c r="AE37" s="179">
        <v>116.1</v>
      </c>
      <c r="AF37" s="179">
        <v>120.66</v>
      </c>
      <c r="AG37" s="179">
        <v>120.84</v>
      </c>
      <c r="AH37" s="179">
        <v>125.15</v>
      </c>
      <c r="AI37" s="105" t="s">
        <v>299</v>
      </c>
      <c r="AJ37" s="203" t="s">
        <v>26</v>
      </c>
    </row>
    <row r="38" spans="1:36" s="110" customFormat="1" ht="12.95" customHeight="1">
      <c r="A38" s="201" t="s">
        <v>27</v>
      </c>
      <c r="B38" s="207" t="s">
        <v>153</v>
      </c>
      <c r="C38" s="220" t="s">
        <v>128</v>
      </c>
      <c r="D38" s="74">
        <v>79.95</v>
      </c>
      <c r="E38" s="74">
        <v>93.67</v>
      </c>
      <c r="F38" s="74">
        <v>94.44</v>
      </c>
      <c r="G38" s="74">
        <v>92.24</v>
      </c>
      <c r="H38" s="74">
        <v>95.22</v>
      </c>
      <c r="I38" s="74">
        <v>93.72</v>
      </c>
      <c r="J38" s="74">
        <v>99.25</v>
      </c>
      <c r="K38" s="74">
        <v>105.28</v>
      </c>
      <c r="L38" s="74">
        <v>106.44</v>
      </c>
      <c r="M38" s="74">
        <v>106.41</v>
      </c>
      <c r="N38" s="74">
        <v>104.78</v>
      </c>
      <c r="O38" s="74">
        <v>96.86</v>
      </c>
      <c r="P38" s="74">
        <v>94.23</v>
      </c>
      <c r="Q38" s="74">
        <v>99.64</v>
      </c>
      <c r="R38" s="74">
        <v>102.47</v>
      </c>
      <c r="S38" s="74">
        <v>104.6</v>
      </c>
      <c r="T38" s="74">
        <v>108.72</v>
      </c>
      <c r="U38" s="74">
        <v>102.7</v>
      </c>
      <c r="V38" s="74">
        <v>99.18</v>
      </c>
      <c r="W38" s="74">
        <v>95.61</v>
      </c>
      <c r="X38" s="74">
        <v>100.79</v>
      </c>
      <c r="Y38" s="74">
        <v>101.33</v>
      </c>
      <c r="Z38" s="74">
        <v>104.77</v>
      </c>
      <c r="AA38" s="74">
        <v>104.05</v>
      </c>
      <c r="AB38" s="74">
        <v>100</v>
      </c>
      <c r="AC38" s="74">
        <v>99.05</v>
      </c>
      <c r="AD38" s="74">
        <v>98.02</v>
      </c>
      <c r="AE38" s="74">
        <v>96.88</v>
      </c>
      <c r="AF38" s="74">
        <v>97.02</v>
      </c>
      <c r="AG38" s="74">
        <v>86.04</v>
      </c>
      <c r="AH38" s="105" t="s">
        <v>299</v>
      </c>
      <c r="AI38" s="105" t="s">
        <v>299</v>
      </c>
      <c r="AJ38" s="203" t="s">
        <v>27</v>
      </c>
    </row>
    <row r="39" spans="1:36" s="110" customFormat="1" ht="12.95" customHeight="1">
      <c r="A39" s="201" t="s">
        <v>7</v>
      </c>
      <c r="B39" s="207"/>
      <c r="C39" s="220" t="s">
        <v>117</v>
      </c>
      <c r="D39" s="74">
        <v>26.38</v>
      </c>
      <c r="E39" s="74">
        <v>28.38</v>
      </c>
      <c r="F39" s="74">
        <v>30.89</v>
      </c>
      <c r="G39" s="74">
        <v>32.14</v>
      </c>
      <c r="H39" s="74">
        <v>34.34</v>
      </c>
      <c r="I39" s="74">
        <v>36.65</v>
      </c>
      <c r="J39" s="74">
        <v>41.05</v>
      </c>
      <c r="K39" s="74">
        <v>46.43</v>
      </c>
      <c r="L39" s="74">
        <v>52.61</v>
      </c>
      <c r="M39" s="74">
        <v>57</v>
      </c>
      <c r="N39" s="74">
        <v>66.02</v>
      </c>
      <c r="O39" s="74">
        <v>74.64</v>
      </c>
      <c r="P39" s="74">
        <v>62.25</v>
      </c>
      <c r="Q39" s="74">
        <v>72.48</v>
      </c>
      <c r="R39" s="74">
        <v>64.24</v>
      </c>
      <c r="S39" s="74">
        <v>73.23</v>
      </c>
      <c r="T39" s="74">
        <v>79.36</v>
      </c>
      <c r="U39" s="74">
        <v>86.43</v>
      </c>
      <c r="V39" s="74">
        <v>87.52</v>
      </c>
      <c r="W39" s="74">
        <v>85.66</v>
      </c>
      <c r="X39" s="74">
        <v>91.17</v>
      </c>
      <c r="Y39" s="74">
        <v>91.51</v>
      </c>
      <c r="Z39" s="74">
        <v>87.5</v>
      </c>
      <c r="AA39" s="74">
        <v>94.44</v>
      </c>
      <c r="AB39" s="74">
        <v>100</v>
      </c>
      <c r="AC39" s="74">
        <v>97.8</v>
      </c>
      <c r="AD39" s="74">
        <v>106.81</v>
      </c>
      <c r="AE39" s="74">
        <v>106.34</v>
      </c>
      <c r="AF39" s="74">
        <v>110.11</v>
      </c>
      <c r="AG39" s="74">
        <v>114.39</v>
      </c>
      <c r="AH39" s="105" t="s">
        <v>299</v>
      </c>
      <c r="AI39" s="105" t="s">
        <v>299</v>
      </c>
      <c r="AJ39" s="203" t="s">
        <v>7</v>
      </c>
    </row>
    <row r="40" spans="1:36" s="110" customFormat="1" ht="12.95" customHeight="1">
      <c r="A40" s="201" t="s">
        <v>28</v>
      </c>
      <c r="B40" s="207"/>
      <c r="C40" s="220" t="s">
        <v>255</v>
      </c>
      <c r="D40" s="74">
        <v>14.62</v>
      </c>
      <c r="E40" s="74">
        <v>15.49</v>
      </c>
      <c r="F40" s="74">
        <v>17.2</v>
      </c>
      <c r="G40" s="74">
        <v>16.32</v>
      </c>
      <c r="H40" s="74">
        <v>17.44</v>
      </c>
      <c r="I40" s="74">
        <v>19.82</v>
      </c>
      <c r="J40" s="74">
        <v>22.42</v>
      </c>
      <c r="K40" s="74">
        <v>27.99</v>
      </c>
      <c r="L40" s="74">
        <v>29.8</v>
      </c>
      <c r="M40" s="74">
        <v>34.11</v>
      </c>
      <c r="N40" s="74">
        <v>39.85</v>
      </c>
      <c r="O40" s="74">
        <v>41.51</v>
      </c>
      <c r="P40" s="74">
        <v>40.14</v>
      </c>
      <c r="Q40" s="74">
        <v>41.79</v>
      </c>
      <c r="R40" s="74">
        <v>44.31</v>
      </c>
      <c r="S40" s="74">
        <v>49.47</v>
      </c>
      <c r="T40" s="74">
        <v>60.64</v>
      </c>
      <c r="U40" s="74">
        <v>64.02</v>
      </c>
      <c r="V40" s="74">
        <v>63.06</v>
      </c>
      <c r="W40" s="74">
        <v>64.2</v>
      </c>
      <c r="X40" s="74">
        <v>76.05</v>
      </c>
      <c r="Y40" s="74">
        <v>81.69</v>
      </c>
      <c r="Z40" s="74">
        <v>91.19</v>
      </c>
      <c r="AA40" s="74">
        <v>98.04</v>
      </c>
      <c r="AB40" s="74">
        <v>100</v>
      </c>
      <c r="AC40" s="74">
        <v>106.68</v>
      </c>
      <c r="AD40" s="74">
        <v>113.34</v>
      </c>
      <c r="AE40" s="74">
        <v>128.09</v>
      </c>
      <c r="AF40" s="74">
        <v>134.95</v>
      </c>
      <c r="AG40" s="74">
        <v>138.88</v>
      </c>
      <c r="AH40" s="105" t="s">
        <v>299</v>
      </c>
      <c r="AI40" s="105" t="s">
        <v>299</v>
      </c>
      <c r="AJ40" s="203" t="s">
        <v>28</v>
      </c>
    </row>
    <row r="41" spans="1:36" s="110" customFormat="1" ht="12.95" customHeight="1">
      <c r="A41" s="201" t="s">
        <v>29</v>
      </c>
      <c r="B41" s="368" t="s">
        <v>260</v>
      </c>
      <c r="C41" s="369"/>
      <c r="D41" s="135">
        <v>64.84</v>
      </c>
      <c r="E41" s="135">
        <v>67.82</v>
      </c>
      <c r="F41" s="135">
        <v>70.9</v>
      </c>
      <c r="G41" s="135">
        <v>72.58</v>
      </c>
      <c r="H41" s="135">
        <v>76.04</v>
      </c>
      <c r="I41" s="135">
        <v>79.74</v>
      </c>
      <c r="J41" s="135">
        <v>81.15</v>
      </c>
      <c r="K41" s="135">
        <v>84</v>
      </c>
      <c r="L41" s="135">
        <v>86.26</v>
      </c>
      <c r="M41" s="135">
        <v>88.04</v>
      </c>
      <c r="N41" s="135">
        <v>91.22</v>
      </c>
      <c r="O41" s="135">
        <v>91.64</v>
      </c>
      <c r="P41" s="135">
        <v>90.02</v>
      </c>
      <c r="Q41" s="135">
        <v>88.57</v>
      </c>
      <c r="R41" s="135">
        <v>89.71</v>
      </c>
      <c r="S41" s="135">
        <v>91.16</v>
      </c>
      <c r="T41" s="135">
        <v>94.59</v>
      </c>
      <c r="U41" s="135">
        <v>95.81</v>
      </c>
      <c r="V41" s="135">
        <v>91.86</v>
      </c>
      <c r="W41" s="135">
        <v>93.29</v>
      </c>
      <c r="X41" s="135">
        <v>96.32</v>
      </c>
      <c r="Y41" s="135">
        <v>95.58</v>
      </c>
      <c r="Z41" s="135">
        <v>98.2</v>
      </c>
      <c r="AA41" s="135">
        <v>98.74</v>
      </c>
      <c r="AB41" s="135">
        <v>100</v>
      </c>
      <c r="AC41" s="135">
        <v>100.63</v>
      </c>
      <c r="AD41" s="135">
        <v>103.63</v>
      </c>
      <c r="AE41" s="135">
        <v>104.05</v>
      </c>
      <c r="AF41" s="135">
        <v>104.52</v>
      </c>
      <c r="AG41" s="135">
        <v>102.94</v>
      </c>
      <c r="AH41" s="135">
        <v>105.36</v>
      </c>
      <c r="AI41" s="135">
        <v>107.43</v>
      </c>
      <c r="AJ41" s="203" t="s">
        <v>29</v>
      </c>
    </row>
    <row r="42" spans="1:36" s="110" customFormat="1" ht="12.95" customHeight="1">
      <c r="A42" s="201" t="s">
        <v>30</v>
      </c>
      <c r="B42" s="370" t="s">
        <v>154</v>
      </c>
      <c r="C42" s="371"/>
      <c r="D42" s="74">
        <v>126.33</v>
      </c>
      <c r="E42" s="74">
        <v>129.3</v>
      </c>
      <c r="F42" s="74">
        <v>135.9</v>
      </c>
      <c r="G42" s="74">
        <v>136.64</v>
      </c>
      <c r="H42" s="74">
        <v>131.38</v>
      </c>
      <c r="I42" s="74">
        <v>132.16</v>
      </c>
      <c r="J42" s="74">
        <v>133.74</v>
      </c>
      <c r="K42" s="74">
        <v>136.07</v>
      </c>
      <c r="L42" s="74">
        <v>146.29</v>
      </c>
      <c r="M42" s="74">
        <v>135.07</v>
      </c>
      <c r="N42" s="74">
        <v>143.11</v>
      </c>
      <c r="O42" s="74">
        <v>134.7</v>
      </c>
      <c r="P42" s="74">
        <v>113.71</v>
      </c>
      <c r="Q42" s="74">
        <v>104.79</v>
      </c>
      <c r="R42" s="74">
        <v>102.71</v>
      </c>
      <c r="S42" s="74">
        <v>100.36</v>
      </c>
      <c r="T42" s="74">
        <v>102.27</v>
      </c>
      <c r="U42" s="74">
        <v>100.59</v>
      </c>
      <c r="V42" s="74">
        <v>96.57</v>
      </c>
      <c r="W42" s="74">
        <v>100.02</v>
      </c>
      <c r="X42" s="74">
        <v>102.03</v>
      </c>
      <c r="Y42" s="74">
        <v>100.15</v>
      </c>
      <c r="Z42" s="74">
        <v>106.35</v>
      </c>
      <c r="AA42" s="74">
        <v>100.9</v>
      </c>
      <c r="AB42" s="74">
        <v>100</v>
      </c>
      <c r="AC42" s="74">
        <v>96.7</v>
      </c>
      <c r="AD42" s="74">
        <v>101.1</v>
      </c>
      <c r="AE42" s="74">
        <v>93.76</v>
      </c>
      <c r="AF42" s="74">
        <v>95.4</v>
      </c>
      <c r="AG42" s="74">
        <v>98.85</v>
      </c>
      <c r="AH42" s="74">
        <v>99.13</v>
      </c>
      <c r="AI42" s="105" t="s">
        <v>299</v>
      </c>
      <c r="AJ42" s="203" t="s">
        <v>30</v>
      </c>
    </row>
    <row r="43" spans="1:36" s="110" customFormat="1" ht="12.95" customHeight="1">
      <c r="A43" s="201" t="s">
        <v>31</v>
      </c>
      <c r="B43" s="370" t="s">
        <v>126</v>
      </c>
      <c r="C43" s="371"/>
      <c r="D43" s="74">
        <v>50.68</v>
      </c>
      <c r="E43" s="74">
        <v>53.19</v>
      </c>
      <c r="F43" s="74">
        <v>55.74</v>
      </c>
      <c r="G43" s="74">
        <v>58.9</v>
      </c>
      <c r="H43" s="74">
        <v>64.44</v>
      </c>
      <c r="I43" s="74">
        <v>70.11</v>
      </c>
      <c r="J43" s="74">
        <v>72.42</v>
      </c>
      <c r="K43" s="74">
        <v>75.01</v>
      </c>
      <c r="L43" s="74">
        <v>74.5</v>
      </c>
      <c r="M43" s="74">
        <v>77.29</v>
      </c>
      <c r="N43" s="74">
        <v>80.47</v>
      </c>
      <c r="O43" s="74">
        <v>82.86</v>
      </c>
      <c r="P43" s="74">
        <v>84.61</v>
      </c>
      <c r="Q43" s="74">
        <v>85.05</v>
      </c>
      <c r="R43" s="74">
        <v>86.89</v>
      </c>
      <c r="S43" s="74">
        <v>89.13</v>
      </c>
      <c r="T43" s="74">
        <v>91.72</v>
      </c>
      <c r="U43" s="74">
        <v>93.1</v>
      </c>
      <c r="V43" s="74">
        <v>94.87</v>
      </c>
      <c r="W43" s="74">
        <v>93.79</v>
      </c>
      <c r="X43" s="74">
        <v>97.98</v>
      </c>
      <c r="Y43" s="74">
        <v>95.58</v>
      </c>
      <c r="Z43" s="74">
        <v>98.09</v>
      </c>
      <c r="AA43" s="74">
        <v>98.63</v>
      </c>
      <c r="AB43" s="74">
        <v>100</v>
      </c>
      <c r="AC43" s="74">
        <v>100.56</v>
      </c>
      <c r="AD43" s="74">
        <v>101.11</v>
      </c>
      <c r="AE43" s="74">
        <v>101.35</v>
      </c>
      <c r="AF43" s="74">
        <v>101.7</v>
      </c>
      <c r="AG43" s="74">
        <v>102.15</v>
      </c>
      <c r="AH43" s="74">
        <v>103.12</v>
      </c>
      <c r="AI43" s="105" t="s">
        <v>299</v>
      </c>
      <c r="AJ43" s="203" t="s">
        <v>31</v>
      </c>
    </row>
    <row r="44" spans="1:36" s="110" customFormat="1" ht="12.95" customHeight="1">
      <c r="A44" s="201" t="s">
        <v>32</v>
      </c>
      <c r="B44" s="370" t="s">
        <v>256</v>
      </c>
      <c r="C44" s="371"/>
      <c r="D44" s="74">
        <v>69.5</v>
      </c>
      <c r="E44" s="74">
        <v>73.58</v>
      </c>
      <c r="F44" s="74">
        <v>78.79</v>
      </c>
      <c r="G44" s="74">
        <v>79.39</v>
      </c>
      <c r="H44" s="74">
        <v>82.27</v>
      </c>
      <c r="I44" s="74">
        <v>83.17</v>
      </c>
      <c r="J44" s="74">
        <v>82.41</v>
      </c>
      <c r="K44" s="74">
        <v>85.15</v>
      </c>
      <c r="L44" s="74">
        <v>89.22</v>
      </c>
      <c r="M44" s="74">
        <v>93.67</v>
      </c>
      <c r="N44" s="74">
        <v>96.64</v>
      </c>
      <c r="O44" s="74">
        <v>97.17</v>
      </c>
      <c r="P44" s="74">
        <v>97.36</v>
      </c>
      <c r="Q44" s="74">
        <v>94.24</v>
      </c>
      <c r="R44" s="74">
        <v>95.22</v>
      </c>
      <c r="S44" s="74">
        <v>98.7</v>
      </c>
      <c r="T44" s="74">
        <v>101.85</v>
      </c>
      <c r="U44" s="74">
        <v>103.89</v>
      </c>
      <c r="V44" s="74">
        <v>91.7</v>
      </c>
      <c r="W44" s="74">
        <v>93.18</v>
      </c>
      <c r="X44" s="74">
        <v>94.04</v>
      </c>
      <c r="Y44" s="74">
        <v>97</v>
      </c>
      <c r="Z44" s="74">
        <v>97.67</v>
      </c>
      <c r="AA44" s="74">
        <v>97.34</v>
      </c>
      <c r="AB44" s="74">
        <v>100</v>
      </c>
      <c r="AC44" s="74">
        <v>102.27</v>
      </c>
      <c r="AD44" s="74">
        <v>108.51</v>
      </c>
      <c r="AE44" s="74">
        <v>111.26</v>
      </c>
      <c r="AF44" s="74">
        <v>110.24</v>
      </c>
      <c r="AG44" s="74">
        <v>109.19</v>
      </c>
      <c r="AH44" s="74">
        <v>115.3</v>
      </c>
      <c r="AI44" s="105" t="s">
        <v>299</v>
      </c>
      <c r="AJ44" s="203" t="s">
        <v>32</v>
      </c>
    </row>
    <row r="45" spans="1:36" s="110" customFormat="1" ht="12.95" customHeight="1">
      <c r="A45" s="201" t="s">
        <v>33</v>
      </c>
      <c r="B45" s="207" t="s">
        <v>153</v>
      </c>
      <c r="C45" s="220" t="s">
        <v>257</v>
      </c>
      <c r="D45" s="74">
        <v>63.5</v>
      </c>
      <c r="E45" s="74">
        <v>67.72</v>
      </c>
      <c r="F45" s="74">
        <v>73.97</v>
      </c>
      <c r="G45" s="74">
        <v>75.27</v>
      </c>
      <c r="H45" s="74">
        <v>78.41</v>
      </c>
      <c r="I45" s="74">
        <v>80.55</v>
      </c>
      <c r="J45" s="74">
        <v>78.38</v>
      </c>
      <c r="K45" s="74">
        <v>83.16</v>
      </c>
      <c r="L45" s="74">
        <v>88.59</v>
      </c>
      <c r="M45" s="74">
        <v>92.51</v>
      </c>
      <c r="N45" s="74">
        <v>99.22</v>
      </c>
      <c r="O45" s="74">
        <v>101.32</v>
      </c>
      <c r="P45" s="74">
        <v>101.8</v>
      </c>
      <c r="Q45" s="74">
        <v>97.57</v>
      </c>
      <c r="R45" s="74">
        <v>99.14</v>
      </c>
      <c r="S45" s="74">
        <v>102.62</v>
      </c>
      <c r="T45" s="74">
        <v>105.55</v>
      </c>
      <c r="U45" s="74">
        <v>107.98</v>
      </c>
      <c r="V45" s="74">
        <v>93.17</v>
      </c>
      <c r="W45" s="74">
        <v>94.71</v>
      </c>
      <c r="X45" s="74">
        <v>95.53</v>
      </c>
      <c r="Y45" s="74">
        <v>98.55</v>
      </c>
      <c r="Z45" s="74">
        <v>97.67</v>
      </c>
      <c r="AA45" s="74">
        <v>97.59</v>
      </c>
      <c r="AB45" s="74">
        <v>100</v>
      </c>
      <c r="AC45" s="74">
        <v>100.53</v>
      </c>
      <c r="AD45" s="74">
        <v>110.99</v>
      </c>
      <c r="AE45" s="74">
        <v>114.62</v>
      </c>
      <c r="AF45" s="74">
        <v>112.89</v>
      </c>
      <c r="AG45" s="74">
        <v>112.84</v>
      </c>
      <c r="AH45" s="105" t="s">
        <v>299</v>
      </c>
      <c r="AI45" s="105" t="s">
        <v>299</v>
      </c>
      <c r="AJ45" s="203" t="s">
        <v>33</v>
      </c>
    </row>
    <row r="46" spans="1:36" s="110" customFormat="1" ht="12.95" customHeight="1">
      <c r="A46" s="201" t="s">
        <v>34</v>
      </c>
      <c r="B46" s="207"/>
      <c r="C46" s="220" t="s">
        <v>155</v>
      </c>
      <c r="D46" s="74">
        <v>51.1</v>
      </c>
      <c r="E46" s="74">
        <v>51.76</v>
      </c>
      <c r="F46" s="74">
        <v>53.04</v>
      </c>
      <c r="G46" s="74">
        <v>52.82</v>
      </c>
      <c r="H46" s="74">
        <v>55.49</v>
      </c>
      <c r="I46" s="74">
        <v>57.72</v>
      </c>
      <c r="J46" s="74">
        <v>58.75</v>
      </c>
      <c r="K46" s="74">
        <v>63.04</v>
      </c>
      <c r="L46" s="74">
        <v>66.04</v>
      </c>
      <c r="M46" s="74">
        <v>73.11</v>
      </c>
      <c r="N46" s="74">
        <v>69.98</v>
      </c>
      <c r="O46" s="74">
        <v>72.05</v>
      </c>
      <c r="P46" s="74">
        <v>74.85</v>
      </c>
      <c r="Q46" s="74">
        <v>74.92</v>
      </c>
      <c r="R46" s="74">
        <v>76.08</v>
      </c>
      <c r="S46" s="74">
        <v>75.82</v>
      </c>
      <c r="T46" s="74">
        <v>80.82</v>
      </c>
      <c r="U46" s="74">
        <v>82.99</v>
      </c>
      <c r="V46" s="74">
        <v>85.36</v>
      </c>
      <c r="W46" s="74">
        <v>86.79</v>
      </c>
      <c r="X46" s="74">
        <v>87.76</v>
      </c>
      <c r="Y46" s="74">
        <v>89.87</v>
      </c>
      <c r="Z46" s="74">
        <v>92.97</v>
      </c>
      <c r="AA46" s="74">
        <v>93.87</v>
      </c>
      <c r="AB46" s="74">
        <v>100</v>
      </c>
      <c r="AC46" s="74">
        <v>99.83</v>
      </c>
      <c r="AD46" s="74">
        <v>101.57</v>
      </c>
      <c r="AE46" s="74">
        <v>101.86</v>
      </c>
      <c r="AF46" s="74">
        <v>106.58</v>
      </c>
      <c r="AG46" s="74">
        <v>103.17</v>
      </c>
      <c r="AH46" s="105" t="s">
        <v>299</v>
      </c>
      <c r="AI46" s="105" t="s">
        <v>299</v>
      </c>
      <c r="AJ46" s="203" t="s">
        <v>34</v>
      </c>
    </row>
    <row r="47" spans="1:36" s="110" customFormat="1" ht="12.75" customHeight="1">
      <c r="A47" s="201" t="s">
        <v>35</v>
      </c>
      <c r="B47" s="207"/>
      <c r="C47" s="220" t="s">
        <v>258</v>
      </c>
      <c r="D47" s="74">
        <v>117.86</v>
      </c>
      <c r="E47" s="74">
        <v>124.35</v>
      </c>
      <c r="F47" s="74">
        <v>127.46</v>
      </c>
      <c r="G47" s="74">
        <v>124.97</v>
      </c>
      <c r="H47" s="74">
        <v>126.56</v>
      </c>
      <c r="I47" s="74">
        <v>119.41</v>
      </c>
      <c r="J47" s="74">
        <v>124.41</v>
      </c>
      <c r="K47" s="74">
        <v>115.27</v>
      </c>
      <c r="L47" s="74">
        <v>113.41</v>
      </c>
      <c r="M47" s="74">
        <v>118.14</v>
      </c>
      <c r="N47" s="74">
        <v>108.26</v>
      </c>
      <c r="O47" s="74">
        <v>99.89</v>
      </c>
      <c r="P47" s="74">
        <v>96.54</v>
      </c>
      <c r="Q47" s="74">
        <v>95.56</v>
      </c>
      <c r="R47" s="74">
        <v>93.82</v>
      </c>
      <c r="S47" s="74">
        <v>100.45</v>
      </c>
      <c r="T47" s="74">
        <v>102.96</v>
      </c>
      <c r="U47" s="74">
        <v>103.23</v>
      </c>
      <c r="V47" s="74">
        <v>90.49</v>
      </c>
      <c r="W47" s="74">
        <v>91.75</v>
      </c>
      <c r="X47" s="74">
        <v>92.7</v>
      </c>
      <c r="Y47" s="74">
        <v>96.09</v>
      </c>
      <c r="Z47" s="74">
        <v>101.84</v>
      </c>
      <c r="AA47" s="74">
        <v>99.21</v>
      </c>
      <c r="AB47" s="74">
        <v>100</v>
      </c>
      <c r="AC47" s="74">
        <v>113.06</v>
      </c>
      <c r="AD47" s="74">
        <v>103.06</v>
      </c>
      <c r="AE47" s="74">
        <v>103.84</v>
      </c>
      <c r="AF47" s="74">
        <v>101.02</v>
      </c>
      <c r="AG47" s="74">
        <v>97.38</v>
      </c>
      <c r="AH47" s="105" t="s">
        <v>299</v>
      </c>
      <c r="AI47" s="105" t="s">
        <v>299</v>
      </c>
      <c r="AJ47" s="203" t="s">
        <v>35</v>
      </c>
    </row>
    <row r="48" spans="1:36" s="110" customFormat="1" ht="13.7" customHeight="1">
      <c r="A48" s="201" t="s">
        <v>36</v>
      </c>
      <c r="B48" s="370" t="s">
        <v>156</v>
      </c>
      <c r="C48" s="371"/>
      <c r="D48" s="179">
        <v>54.23</v>
      </c>
      <c r="E48" s="179">
        <v>56.71</v>
      </c>
      <c r="F48" s="179">
        <v>55.84</v>
      </c>
      <c r="G48" s="179">
        <v>55</v>
      </c>
      <c r="H48" s="179">
        <v>57.71</v>
      </c>
      <c r="I48" s="179">
        <v>60.68</v>
      </c>
      <c r="J48" s="179">
        <v>62.4</v>
      </c>
      <c r="K48" s="179">
        <v>66.13</v>
      </c>
      <c r="L48" s="179">
        <v>68.14</v>
      </c>
      <c r="M48" s="179">
        <v>72.17</v>
      </c>
      <c r="N48" s="179">
        <v>72.46</v>
      </c>
      <c r="O48" s="179">
        <v>72.83</v>
      </c>
      <c r="P48" s="179">
        <v>73.13</v>
      </c>
      <c r="Q48" s="179">
        <v>75.48</v>
      </c>
      <c r="R48" s="179">
        <v>78.43</v>
      </c>
      <c r="S48" s="179">
        <v>79.24</v>
      </c>
      <c r="T48" s="179">
        <v>86.55</v>
      </c>
      <c r="U48" s="179">
        <v>88.96</v>
      </c>
      <c r="V48" s="179">
        <v>81.52</v>
      </c>
      <c r="W48" s="179">
        <v>86.71</v>
      </c>
      <c r="X48" s="179">
        <v>90.77</v>
      </c>
      <c r="Y48" s="179">
        <v>90.28</v>
      </c>
      <c r="Z48" s="179">
        <v>92.25</v>
      </c>
      <c r="AA48" s="179">
        <v>98.89</v>
      </c>
      <c r="AB48" s="179">
        <v>100</v>
      </c>
      <c r="AC48" s="179">
        <v>102.2</v>
      </c>
      <c r="AD48" s="179">
        <v>105.31</v>
      </c>
      <c r="AE48" s="179">
        <v>109.69</v>
      </c>
      <c r="AF48" s="179">
        <v>111.22</v>
      </c>
      <c r="AG48" s="179">
        <v>100.11</v>
      </c>
      <c r="AH48" s="179">
        <v>102.96</v>
      </c>
      <c r="AI48" s="105" t="s">
        <v>299</v>
      </c>
      <c r="AJ48" s="203" t="s">
        <v>36</v>
      </c>
    </row>
    <row r="49" spans="1:36" s="110" customFormat="1" ht="12.95" customHeight="1">
      <c r="A49" s="201" t="s">
        <v>37</v>
      </c>
      <c r="B49" s="368" t="s">
        <v>259</v>
      </c>
      <c r="C49" s="369"/>
      <c r="D49" s="135">
        <v>75.5</v>
      </c>
      <c r="E49" s="135">
        <v>79.23</v>
      </c>
      <c r="F49" s="135">
        <v>79.34</v>
      </c>
      <c r="G49" s="135">
        <v>81.54</v>
      </c>
      <c r="H49" s="135">
        <v>82.86</v>
      </c>
      <c r="I49" s="135">
        <v>84.66</v>
      </c>
      <c r="J49" s="135">
        <v>85.81</v>
      </c>
      <c r="K49" s="135">
        <v>86.6</v>
      </c>
      <c r="L49" s="135">
        <v>87.82</v>
      </c>
      <c r="M49" s="135">
        <v>89.47</v>
      </c>
      <c r="N49" s="135">
        <v>89.51</v>
      </c>
      <c r="O49" s="135">
        <v>90.31</v>
      </c>
      <c r="P49" s="135">
        <v>90.25</v>
      </c>
      <c r="Q49" s="135">
        <v>90.63</v>
      </c>
      <c r="R49" s="135">
        <v>91.1</v>
      </c>
      <c r="S49" s="135">
        <v>91.74</v>
      </c>
      <c r="T49" s="135">
        <v>92.54</v>
      </c>
      <c r="U49" s="135">
        <v>95.41</v>
      </c>
      <c r="V49" s="135">
        <v>95.72</v>
      </c>
      <c r="W49" s="135">
        <v>96.96</v>
      </c>
      <c r="X49" s="135">
        <v>98.5</v>
      </c>
      <c r="Y49" s="135">
        <v>98.99</v>
      </c>
      <c r="Z49" s="135">
        <v>98</v>
      </c>
      <c r="AA49" s="135">
        <v>98.65</v>
      </c>
      <c r="AB49" s="135">
        <v>100</v>
      </c>
      <c r="AC49" s="135">
        <v>101.72</v>
      </c>
      <c r="AD49" s="135">
        <v>103.64</v>
      </c>
      <c r="AE49" s="135">
        <v>104.33</v>
      </c>
      <c r="AF49" s="135">
        <v>105.93</v>
      </c>
      <c r="AG49" s="135">
        <v>102.88</v>
      </c>
      <c r="AH49" s="135">
        <v>104.71</v>
      </c>
      <c r="AI49" s="135">
        <v>107.85</v>
      </c>
      <c r="AJ49" s="203" t="s">
        <v>37</v>
      </c>
    </row>
    <row r="50" spans="1:36" s="110" customFormat="1" ht="12.95" customHeight="1">
      <c r="A50" s="201" t="s">
        <v>54</v>
      </c>
      <c r="B50" s="370" t="s">
        <v>263</v>
      </c>
      <c r="C50" s="371"/>
      <c r="D50" s="74">
        <v>72.51</v>
      </c>
      <c r="E50" s="74">
        <v>75.75</v>
      </c>
      <c r="F50" s="74">
        <v>76.41</v>
      </c>
      <c r="G50" s="74">
        <v>78.27</v>
      </c>
      <c r="H50" s="74">
        <v>79.85</v>
      </c>
      <c r="I50" s="74">
        <v>81.81</v>
      </c>
      <c r="J50" s="74">
        <v>83.35</v>
      </c>
      <c r="K50" s="74">
        <v>84.14</v>
      </c>
      <c r="L50" s="74">
        <v>85.25</v>
      </c>
      <c r="M50" s="74">
        <v>86.59</v>
      </c>
      <c r="N50" s="74">
        <v>86.94</v>
      </c>
      <c r="O50" s="74">
        <v>88.35</v>
      </c>
      <c r="P50" s="74">
        <v>88.44</v>
      </c>
      <c r="Q50" s="74">
        <v>88.4</v>
      </c>
      <c r="R50" s="74">
        <v>88.75</v>
      </c>
      <c r="S50" s="74">
        <v>88.99</v>
      </c>
      <c r="T50" s="74">
        <v>89.89</v>
      </c>
      <c r="U50" s="74">
        <v>92.81</v>
      </c>
      <c r="V50" s="74">
        <v>94.41</v>
      </c>
      <c r="W50" s="74">
        <v>96.07</v>
      </c>
      <c r="X50" s="74">
        <v>97.72</v>
      </c>
      <c r="Y50" s="74">
        <v>98.41</v>
      </c>
      <c r="Z50" s="74">
        <v>97.57</v>
      </c>
      <c r="AA50" s="74">
        <v>98.65</v>
      </c>
      <c r="AB50" s="74">
        <v>100</v>
      </c>
      <c r="AC50" s="74">
        <v>102.49</v>
      </c>
      <c r="AD50" s="74">
        <v>104.48</v>
      </c>
      <c r="AE50" s="74">
        <v>105.01</v>
      </c>
      <c r="AF50" s="74">
        <v>106.56</v>
      </c>
      <c r="AG50" s="74">
        <v>105.4</v>
      </c>
      <c r="AH50" s="74">
        <v>107.55</v>
      </c>
      <c r="AI50" s="105" t="s">
        <v>299</v>
      </c>
      <c r="AJ50" s="203" t="s">
        <v>54</v>
      </c>
    </row>
    <row r="51" spans="1:36" s="110" customFormat="1" ht="12.95" customHeight="1">
      <c r="A51" s="201" t="s">
        <v>55</v>
      </c>
      <c r="B51" s="370" t="s">
        <v>118</v>
      </c>
      <c r="C51" s="371"/>
      <c r="D51" s="74">
        <v>84.34</v>
      </c>
      <c r="E51" s="74">
        <v>86.5</v>
      </c>
      <c r="F51" s="74">
        <v>85.99</v>
      </c>
      <c r="G51" s="74">
        <v>88.77</v>
      </c>
      <c r="H51" s="74">
        <v>90.31</v>
      </c>
      <c r="I51" s="74">
        <v>90.96</v>
      </c>
      <c r="J51" s="74">
        <v>91.06</v>
      </c>
      <c r="K51" s="74">
        <v>91.59</v>
      </c>
      <c r="L51" s="74">
        <v>92.55</v>
      </c>
      <c r="M51" s="74">
        <v>93.23</v>
      </c>
      <c r="N51" s="74">
        <v>93.71</v>
      </c>
      <c r="O51" s="74">
        <v>93.69</v>
      </c>
      <c r="P51" s="74">
        <v>92.83</v>
      </c>
      <c r="Q51" s="74">
        <v>92.05</v>
      </c>
      <c r="R51" s="74">
        <v>91.88</v>
      </c>
      <c r="S51" s="74">
        <v>92.57</v>
      </c>
      <c r="T51" s="74">
        <v>93.12</v>
      </c>
      <c r="U51" s="74">
        <v>94.5</v>
      </c>
      <c r="V51" s="74">
        <v>95.96</v>
      </c>
      <c r="W51" s="74">
        <v>97.78</v>
      </c>
      <c r="X51" s="74">
        <v>97.86</v>
      </c>
      <c r="Y51" s="74">
        <v>97.45</v>
      </c>
      <c r="Z51" s="74">
        <v>98.27</v>
      </c>
      <c r="AA51" s="74">
        <v>98.97</v>
      </c>
      <c r="AB51" s="74">
        <v>100</v>
      </c>
      <c r="AC51" s="74">
        <v>102.37</v>
      </c>
      <c r="AD51" s="74">
        <v>104.79</v>
      </c>
      <c r="AE51" s="74">
        <v>106.89</v>
      </c>
      <c r="AF51" s="74">
        <v>109.54</v>
      </c>
      <c r="AG51" s="74">
        <v>111.6</v>
      </c>
      <c r="AH51" s="74">
        <v>113.38</v>
      </c>
      <c r="AI51" s="105" t="s">
        <v>299</v>
      </c>
      <c r="AJ51" s="203" t="s">
        <v>55</v>
      </c>
    </row>
    <row r="52" spans="1:36" s="110" customFormat="1" ht="12.95" customHeight="1">
      <c r="A52" s="201" t="s">
        <v>84</v>
      </c>
      <c r="B52" s="370" t="s">
        <v>135</v>
      </c>
      <c r="C52" s="371"/>
      <c r="D52" s="74">
        <v>96.22</v>
      </c>
      <c r="E52" s="74">
        <v>100.65</v>
      </c>
      <c r="F52" s="74">
        <v>101.81</v>
      </c>
      <c r="G52" s="74">
        <v>101.67</v>
      </c>
      <c r="H52" s="74">
        <v>102.45</v>
      </c>
      <c r="I52" s="74">
        <v>102.57</v>
      </c>
      <c r="J52" s="74">
        <v>103.09</v>
      </c>
      <c r="K52" s="74">
        <v>103.48</v>
      </c>
      <c r="L52" s="74">
        <v>103.07</v>
      </c>
      <c r="M52" s="74">
        <v>104.2</v>
      </c>
      <c r="N52" s="74">
        <v>102.34</v>
      </c>
      <c r="O52" s="74">
        <v>102.18</v>
      </c>
      <c r="P52" s="74">
        <v>102.29</v>
      </c>
      <c r="Q52" s="74">
        <v>102.41</v>
      </c>
      <c r="R52" s="74">
        <v>101.67</v>
      </c>
      <c r="S52" s="74">
        <v>101.06</v>
      </c>
      <c r="T52" s="74">
        <v>99.83</v>
      </c>
      <c r="U52" s="74">
        <v>99.73</v>
      </c>
      <c r="V52" s="74">
        <v>99.62</v>
      </c>
      <c r="W52" s="74">
        <v>99.27</v>
      </c>
      <c r="X52" s="74">
        <v>100.42</v>
      </c>
      <c r="Y52" s="74">
        <v>99.52</v>
      </c>
      <c r="Z52" s="74">
        <v>98.34</v>
      </c>
      <c r="AA52" s="74">
        <v>98.65</v>
      </c>
      <c r="AB52" s="74">
        <v>100</v>
      </c>
      <c r="AC52" s="74">
        <v>103.87</v>
      </c>
      <c r="AD52" s="74">
        <v>102.7</v>
      </c>
      <c r="AE52" s="74">
        <v>100.79</v>
      </c>
      <c r="AF52" s="74">
        <v>101.2</v>
      </c>
      <c r="AG52" s="74">
        <v>92.84</v>
      </c>
      <c r="AH52" s="74">
        <v>95.36</v>
      </c>
      <c r="AI52" s="105" t="s">
        <v>299</v>
      </c>
      <c r="AJ52" s="203" t="s">
        <v>84</v>
      </c>
    </row>
    <row r="53" spans="1:36" s="110" customFormat="1" ht="12.95" customHeight="1">
      <c r="A53" s="201" t="s">
        <v>85</v>
      </c>
      <c r="B53" s="370" t="s">
        <v>131</v>
      </c>
      <c r="C53" s="371"/>
      <c r="D53" s="74">
        <v>51.02</v>
      </c>
      <c r="E53" s="74">
        <v>54.57</v>
      </c>
      <c r="F53" s="74">
        <v>55.94</v>
      </c>
      <c r="G53" s="74">
        <v>57.84</v>
      </c>
      <c r="H53" s="74">
        <v>59.76</v>
      </c>
      <c r="I53" s="74">
        <v>63.44</v>
      </c>
      <c r="J53" s="74">
        <v>66.51</v>
      </c>
      <c r="K53" s="74">
        <v>67.68</v>
      </c>
      <c r="L53" s="74">
        <v>69.6</v>
      </c>
      <c r="M53" s="74">
        <v>71.55</v>
      </c>
      <c r="N53" s="74">
        <v>72.86</v>
      </c>
      <c r="O53" s="74">
        <v>76.21</v>
      </c>
      <c r="P53" s="74">
        <v>77.06</v>
      </c>
      <c r="Q53" s="74">
        <v>77.56</v>
      </c>
      <c r="R53" s="74">
        <v>78.88</v>
      </c>
      <c r="S53" s="74">
        <v>79.19</v>
      </c>
      <c r="T53" s="74">
        <v>81.47</v>
      </c>
      <c r="U53" s="74">
        <v>87.28</v>
      </c>
      <c r="V53" s="74">
        <v>89.99</v>
      </c>
      <c r="W53" s="74">
        <v>92.69</v>
      </c>
      <c r="X53" s="74">
        <v>95.98</v>
      </c>
      <c r="Y53" s="74">
        <v>98.61</v>
      </c>
      <c r="Z53" s="74">
        <v>96.52</v>
      </c>
      <c r="AA53" s="74">
        <v>98.37</v>
      </c>
      <c r="AB53" s="74">
        <v>100</v>
      </c>
      <c r="AC53" s="74">
        <v>101.75</v>
      </c>
      <c r="AD53" s="74">
        <v>105.28</v>
      </c>
      <c r="AE53" s="74">
        <v>106.04</v>
      </c>
      <c r="AF53" s="74">
        <v>107.41</v>
      </c>
      <c r="AG53" s="74">
        <v>108.32</v>
      </c>
      <c r="AH53" s="74">
        <v>110.48</v>
      </c>
      <c r="AI53" s="105" t="s">
        <v>299</v>
      </c>
      <c r="AJ53" s="203" t="s">
        <v>85</v>
      </c>
    </row>
    <row r="54" spans="1:36" s="110" customFormat="1" ht="12.95" customHeight="1">
      <c r="A54" s="201" t="s">
        <v>86</v>
      </c>
      <c r="B54" s="207" t="s">
        <v>153</v>
      </c>
      <c r="C54" s="220" t="s">
        <v>157</v>
      </c>
      <c r="D54" s="74">
        <v>54.66</v>
      </c>
      <c r="E54" s="74">
        <v>58.53</v>
      </c>
      <c r="F54" s="74">
        <v>60.06</v>
      </c>
      <c r="G54" s="74">
        <v>61.71</v>
      </c>
      <c r="H54" s="74">
        <v>63.42</v>
      </c>
      <c r="I54" s="74">
        <v>65.64</v>
      </c>
      <c r="J54" s="74">
        <v>69.53</v>
      </c>
      <c r="K54" s="74">
        <v>70.41</v>
      </c>
      <c r="L54" s="74">
        <v>72.19</v>
      </c>
      <c r="M54" s="74">
        <v>74.18</v>
      </c>
      <c r="N54" s="74">
        <v>75.95</v>
      </c>
      <c r="O54" s="74">
        <v>79.61</v>
      </c>
      <c r="P54" s="74">
        <v>80.71</v>
      </c>
      <c r="Q54" s="74">
        <v>80.95</v>
      </c>
      <c r="R54" s="74">
        <v>81.62</v>
      </c>
      <c r="S54" s="74">
        <v>81.48</v>
      </c>
      <c r="T54" s="74">
        <v>83.81</v>
      </c>
      <c r="U54" s="74">
        <v>91.02</v>
      </c>
      <c r="V54" s="74">
        <v>93.31</v>
      </c>
      <c r="W54" s="74">
        <v>95.93</v>
      </c>
      <c r="X54" s="74">
        <v>99.55</v>
      </c>
      <c r="Y54" s="74">
        <v>101.75</v>
      </c>
      <c r="Z54" s="74">
        <v>98.11</v>
      </c>
      <c r="AA54" s="74">
        <v>99</v>
      </c>
      <c r="AB54" s="74">
        <v>100</v>
      </c>
      <c r="AC54" s="74">
        <v>100.78</v>
      </c>
      <c r="AD54" s="74">
        <v>103.64</v>
      </c>
      <c r="AE54" s="74">
        <v>105.23</v>
      </c>
      <c r="AF54" s="74">
        <v>106.65</v>
      </c>
      <c r="AG54" s="74">
        <v>108.46</v>
      </c>
      <c r="AH54" s="105" t="s">
        <v>299</v>
      </c>
      <c r="AI54" s="105" t="s">
        <v>299</v>
      </c>
      <c r="AJ54" s="203" t="s">
        <v>86</v>
      </c>
    </row>
    <row r="55" spans="1:36" s="110" customFormat="1" ht="13.7" customHeight="1">
      <c r="A55" s="201" t="s">
        <v>87</v>
      </c>
      <c r="B55" s="207"/>
      <c r="C55" s="220" t="s">
        <v>158</v>
      </c>
      <c r="D55" s="179">
        <v>41.62</v>
      </c>
      <c r="E55" s="179">
        <v>44.31</v>
      </c>
      <c r="F55" s="179">
        <v>45.26</v>
      </c>
      <c r="G55" s="179">
        <v>47.88</v>
      </c>
      <c r="H55" s="179">
        <v>50.42</v>
      </c>
      <c r="I55" s="179">
        <v>58.38</v>
      </c>
      <c r="J55" s="179">
        <v>59.21</v>
      </c>
      <c r="K55" s="179">
        <v>61.16</v>
      </c>
      <c r="L55" s="179">
        <v>63.47</v>
      </c>
      <c r="M55" s="179">
        <v>65.33</v>
      </c>
      <c r="N55" s="179">
        <v>65.48</v>
      </c>
      <c r="O55" s="179">
        <v>68.07</v>
      </c>
      <c r="P55" s="179">
        <v>68.3</v>
      </c>
      <c r="Q55" s="179">
        <v>69.41</v>
      </c>
      <c r="R55" s="179">
        <v>72.32</v>
      </c>
      <c r="S55" s="179">
        <v>73.77</v>
      </c>
      <c r="T55" s="179">
        <v>75.94</v>
      </c>
      <c r="U55" s="179">
        <v>78.31</v>
      </c>
      <c r="V55" s="179">
        <v>81.99</v>
      </c>
      <c r="W55" s="179">
        <v>84.9</v>
      </c>
      <c r="X55" s="179">
        <v>87.39</v>
      </c>
      <c r="Y55" s="179">
        <v>91.02</v>
      </c>
      <c r="Z55" s="179">
        <v>92.55</v>
      </c>
      <c r="AA55" s="179">
        <v>96.81</v>
      </c>
      <c r="AB55" s="179">
        <v>100</v>
      </c>
      <c r="AC55" s="179">
        <v>104.18</v>
      </c>
      <c r="AD55" s="179">
        <v>109.41</v>
      </c>
      <c r="AE55" s="179">
        <v>108.12</v>
      </c>
      <c r="AF55" s="179">
        <v>109.37</v>
      </c>
      <c r="AG55" s="179">
        <v>108.06</v>
      </c>
      <c r="AH55" s="105" t="s">
        <v>299</v>
      </c>
      <c r="AI55" s="105" t="s">
        <v>299</v>
      </c>
      <c r="AJ55" s="203" t="s">
        <v>87</v>
      </c>
    </row>
    <row r="56" spans="1:36" s="110" customFormat="1" ht="12.95" customHeight="1">
      <c r="A56" s="201" t="s">
        <v>88</v>
      </c>
      <c r="B56" s="370" t="s">
        <v>211</v>
      </c>
      <c r="C56" s="371"/>
      <c r="D56" s="74">
        <v>89.36</v>
      </c>
      <c r="E56" s="74">
        <v>95.48</v>
      </c>
      <c r="F56" s="74">
        <v>92.9</v>
      </c>
      <c r="G56" s="74">
        <v>96.75</v>
      </c>
      <c r="H56" s="74">
        <v>96.76</v>
      </c>
      <c r="I56" s="74">
        <v>97.77</v>
      </c>
      <c r="J56" s="74">
        <v>96.99</v>
      </c>
      <c r="K56" s="74">
        <v>97.79</v>
      </c>
      <c r="L56" s="74">
        <v>99.5</v>
      </c>
      <c r="M56" s="74">
        <v>102.65</v>
      </c>
      <c r="N56" s="74">
        <v>101.17</v>
      </c>
      <c r="O56" s="74">
        <v>99.14</v>
      </c>
      <c r="P56" s="74">
        <v>98.38</v>
      </c>
      <c r="Q56" s="74">
        <v>100.69</v>
      </c>
      <c r="R56" s="74">
        <v>101.71</v>
      </c>
      <c r="S56" s="74">
        <v>104.2</v>
      </c>
      <c r="T56" s="74">
        <v>104.5</v>
      </c>
      <c r="U56" s="74">
        <v>107.18</v>
      </c>
      <c r="V56" s="74">
        <v>101.68</v>
      </c>
      <c r="W56" s="74">
        <v>101.02</v>
      </c>
      <c r="X56" s="74">
        <v>102.04</v>
      </c>
      <c r="Y56" s="74">
        <v>101.6</v>
      </c>
      <c r="Z56" s="74">
        <v>99.96</v>
      </c>
      <c r="AA56" s="74">
        <v>98.68</v>
      </c>
      <c r="AB56" s="74">
        <v>100</v>
      </c>
      <c r="AC56" s="74">
        <v>98.23</v>
      </c>
      <c r="AD56" s="74">
        <v>99.8</v>
      </c>
      <c r="AE56" s="74">
        <v>101.25</v>
      </c>
      <c r="AF56" s="74">
        <v>103.11</v>
      </c>
      <c r="AG56" s="74">
        <v>91.15</v>
      </c>
      <c r="AH56" s="74">
        <v>91.51</v>
      </c>
      <c r="AI56" s="105" t="s">
        <v>299</v>
      </c>
      <c r="AJ56" s="203" t="s">
        <v>88</v>
      </c>
    </row>
    <row r="57" spans="1:36" s="110" customFormat="1" ht="12.95" customHeight="1">
      <c r="A57" s="201" t="s">
        <v>89</v>
      </c>
      <c r="B57" s="370" t="s">
        <v>119</v>
      </c>
      <c r="C57" s="371"/>
      <c r="D57" s="74">
        <v>88.09</v>
      </c>
      <c r="E57" s="74">
        <v>95.23</v>
      </c>
      <c r="F57" s="74">
        <v>88.71</v>
      </c>
      <c r="G57" s="74">
        <v>89.01</v>
      </c>
      <c r="H57" s="74">
        <v>88.06</v>
      </c>
      <c r="I57" s="74">
        <v>88.57</v>
      </c>
      <c r="J57" s="74">
        <v>87.59</v>
      </c>
      <c r="K57" s="74">
        <v>90.53</v>
      </c>
      <c r="L57" s="74">
        <v>94.49</v>
      </c>
      <c r="M57" s="74">
        <v>99.07</v>
      </c>
      <c r="N57" s="74">
        <v>95.84</v>
      </c>
      <c r="O57" s="74">
        <v>93.72</v>
      </c>
      <c r="P57" s="74">
        <v>91.83</v>
      </c>
      <c r="Q57" s="74">
        <v>92.49</v>
      </c>
      <c r="R57" s="74">
        <v>94.04</v>
      </c>
      <c r="S57" s="74">
        <v>94.12</v>
      </c>
      <c r="T57" s="74">
        <v>95.75</v>
      </c>
      <c r="U57" s="74">
        <v>96.94</v>
      </c>
      <c r="V57" s="74">
        <v>95.58</v>
      </c>
      <c r="W57" s="74">
        <v>94.45</v>
      </c>
      <c r="X57" s="74">
        <v>97.39</v>
      </c>
      <c r="Y57" s="74">
        <v>98.3</v>
      </c>
      <c r="Z57" s="74">
        <v>96.11</v>
      </c>
      <c r="AA57" s="74">
        <v>96.61</v>
      </c>
      <c r="AB57" s="74">
        <v>100</v>
      </c>
      <c r="AC57" s="74">
        <v>99.61</v>
      </c>
      <c r="AD57" s="74">
        <v>103.14</v>
      </c>
      <c r="AE57" s="74">
        <v>105.46</v>
      </c>
      <c r="AF57" s="74">
        <v>108.81</v>
      </c>
      <c r="AG57" s="74">
        <v>85.35</v>
      </c>
      <c r="AH57" s="74">
        <v>83.82</v>
      </c>
      <c r="AI57" s="105" t="s">
        <v>299</v>
      </c>
      <c r="AJ57" s="203" t="s">
        <v>89</v>
      </c>
    </row>
    <row r="58" spans="1:36" s="110" customFormat="1" ht="12.95" customHeight="1">
      <c r="A58" s="201" t="s">
        <v>208</v>
      </c>
      <c r="B58" s="370" t="s">
        <v>159</v>
      </c>
      <c r="C58" s="371"/>
      <c r="D58" s="74">
        <v>90.85</v>
      </c>
      <c r="E58" s="74">
        <v>96.9</v>
      </c>
      <c r="F58" s="74">
        <v>95.77</v>
      </c>
      <c r="G58" s="74">
        <v>101.84</v>
      </c>
      <c r="H58" s="74">
        <v>102.19</v>
      </c>
      <c r="I58" s="74">
        <v>103.47</v>
      </c>
      <c r="J58" s="74">
        <v>102.29</v>
      </c>
      <c r="K58" s="74">
        <v>101.67</v>
      </c>
      <c r="L58" s="74">
        <v>101.89</v>
      </c>
      <c r="M58" s="74">
        <v>104.38</v>
      </c>
      <c r="N58" s="74">
        <v>103.77</v>
      </c>
      <c r="O58" s="74">
        <v>101.75</v>
      </c>
      <c r="P58" s="74">
        <v>101.32</v>
      </c>
      <c r="Q58" s="74">
        <v>104.74</v>
      </c>
      <c r="R58" s="74">
        <v>105.62</v>
      </c>
      <c r="S58" s="74">
        <v>109.57</v>
      </c>
      <c r="T58" s="74">
        <v>108.87</v>
      </c>
      <c r="U58" s="74">
        <v>112.75</v>
      </c>
      <c r="V58" s="74">
        <v>104.24</v>
      </c>
      <c r="W58" s="74">
        <v>104.44</v>
      </c>
      <c r="X58" s="74">
        <v>104.3</v>
      </c>
      <c r="Y58" s="74">
        <v>103.39</v>
      </c>
      <c r="Z58" s="74">
        <v>102.07</v>
      </c>
      <c r="AA58" s="74">
        <v>99.76</v>
      </c>
      <c r="AB58" s="74">
        <v>100</v>
      </c>
      <c r="AC58" s="74">
        <v>97.06</v>
      </c>
      <c r="AD58" s="74">
        <v>97.73</v>
      </c>
      <c r="AE58" s="74">
        <v>98.87</v>
      </c>
      <c r="AF58" s="74">
        <v>100.02</v>
      </c>
      <c r="AG58" s="74">
        <v>93.82</v>
      </c>
      <c r="AH58" s="74">
        <v>95.19</v>
      </c>
      <c r="AI58" s="105" t="s">
        <v>299</v>
      </c>
      <c r="AJ58" s="203" t="s">
        <v>208</v>
      </c>
    </row>
    <row r="59" spans="1:36" s="110" customFormat="1" ht="12.95" customHeight="1">
      <c r="A59" s="201" t="s">
        <v>209</v>
      </c>
      <c r="B59" s="370" t="s">
        <v>130</v>
      </c>
      <c r="C59" s="371"/>
      <c r="D59" s="74">
        <v>85.45</v>
      </c>
      <c r="E59" s="74">
        <v>87.2</v>
      </c>
      <c r="F59" s="74">
        <v>91.01</v>
      </c>
      <c r="G59" s="74">
        <v>91.84</v>
      </c>
      <c r="H59" s="74">
        <v>93.57</v>
      </c>
      <c r="I59" s="74">
        <v>94.56</v>
      </c>
      <c r="J59" s="74">
        <v>98.56</v>
      </c>
      <c r="K59" s="74">
        <v>101.69</v>
      </c>
      <c r="L59" s="74">
        <v>105.67</v>
      </c>
      <c r="M59" s="74">
        <v>107.74</v>
      </c>
      <c r="N59" s="74">
        <v>106.88</v>
      </c>
      <c r="O59" s="74">
        <v>105.15</v>
      </c>
      <c r="P59" s="74">
        <v>107.36</v>
      </c>
      <c r="Q59" s="74">
        <v>107.45</v>
      </c>
      <c r="R59" s="74">
        <v>107.06</v>
      </c>
      <c r="S59" s="74">
        <v>108.48</v>
      </c>
      <c r="T59" s="74">
        <v>111.23</v>
      </c>
      <c r="U59" s="74">
        <v>110.51</v>
      </c>
      <c r="V59" s="74">
        <v>111.17</v>
      </c>
      <c r="W59" s="74">
        <v>104.62</v>
      </c>
      <c r="X59" s="74">
        <v>106.42</v>
      </c>
      <c r="Y59" s="74">
        <v>102.96</v>
      </c>
      <c r="Z59" s="74">
        <v>101.13</v>
      </c>
      <c r="AA59" s="74">
        <v>99.88</v>
      </c>
      <c r="AB59" s="74">
        <v>100</v>
      </c>
      <c r="AC59" s="74">
        <v>101.71</v>
      </c>
      <c r="AD59" s="74">
        <v>101.02</v>
      </c>
      <c r="AE59" s="74">
        <v>100.88</v>
      </c>
      <c r="AF59" s="74">
        <v>101.31</v>
      </c>
      <c r="AG59" s="74">
        <v>95.75</v>
      </c>
      <c r="AH59" s="74">
        <v>96.44</v>
      </c>
      <c r="AI59" s="105" t="s">
        <v>299</v>
      </c>
      <c r="AJ59" s="203" t="s">
        <v>209</v>
      </c>
    </row>
    <row r="60" spans="1:36" s="93" customFormat="1" ht="12.95" customHeight="1">
      <c r="A60" s="201" t="s">
        <v>210</v>
      </c>
      <c r="B60" s="368" t="s">
        <v>129</v>
      </c>
      <c r="C60" s="369"/>
      <c r="D60" s="135">
        <v>71.99</v>
      </c>
      <c r="E60" s="135">
        <v>73.37</v>
      </c>
      <c r="F60" s="135">
        <v>72.6</v>
      </c>
      <c r="G60" s="135">
        <v>74.12</v>
      </c>
      <c r="H60" s="135">
        <v>75.46</v>
      </c>
      <c r="I60" s="135">
        <v>76.21</v>
      </c>
      <c r="J60" s="135">
        <v>77.76</v>
      </c>
      <c r="K60" s="135">
        <v>79.45</v>
      </c>
      <c r="L60" s="135">
        <v>80.8</v>
      </c>
      <c r="M60" s="135">
        <v>83.42</v>
      </c>
      <c r="N60" s="135">
        <v>85.1</v>
      </c>
      <c r="O60" s="135">
        <v>85.15</v>
      </c>
      <c r="P60" s="135">
        <v>84.62</v>
      </c>
      <c r="Q60" s="135">
        <v>86</v>
      </c>
      <c r="R60" s="135">
        <v>86.59</v>
      </c>
      <c r="S60" s="135">
        <v>89.95</v>
      </c>
      <c r="T60" s="135">
        <v>93.14</v>
      </c>
      <c r="U60" s="135">
        <v>94.12</v>
      </c>
      <c r="V60" s="135">
        <v>88.27</v>
      </c>
      <c r="W60" s="135">
        <v>92.12</v>
      </c>
      <c r="X60" s="135">
        <v>95.68</v>
      </c>
      <c r="Y60" s="135">
        <v>96.19</v>
      </c>
      <c r="Z60" s="135">
        <v>96.63</v>
      </c>
      <c r="AA60" s="135">
        <v>98.81</v>
      </c>
      <c r="AB60" s="135">
        <v>100</v>
      </c>
      <c r="AC60" s="135">
        <v>102.25</v>
      </c>
      <c r="AD60" s="135">
        <v>105.11</v>
      </c>
      <c r="AE60" s="135">
        <v>106.1</v>
      </c>
      <c r="AF60" s="135">
        <v>106.98</v>
      </c>
      <c r="AG60" s="135">
        <v>102.84</v>
      </c>
      <c r="AH60" s="135">
        <v>105.58</v>
      </c>
      <c r="AI60" s="135">
        <v>107.46</v>
      </c>
      <c r="AJ60" s="203" t="s">
        <v>210</v>
      </c>
    </row>
    <row r="61" ht="12.95" customHeight="1">
      <c r="A61" s="335" t="s">
        <v>454</v>
      </c>
    </row>
    <row r="62" ht="12.95" customHeight="1">
      <c r="A62" s="336" t="s">
        <v>455</v>
      </c>
    </row>
    <row r="63" ht="12.95" customHeight="1"/>
    <row r="64" ht="12.95" customHeight="1"/>
    <row r="65" ht="12.95" customHeight="1"/>
    <row r="66" ht="12.95" customHeight="1"/>
    <row r="67" ht="12.95" customHeight="1"/>
    <row r="68" ht="12.95" customHeight="1"/>
    <row r="69" ht="12.95" customHeight="1"/>
    <row r="70" ht="12.95" customHeight="1"/>
    <row r="71" ht="12.95" customHeight="1"/>
    <row r="72" ht="12.95" customHeight="1"/>
    <row r="73" ht="12.95" customHeight="1"/>
    <row r="74" ht="12.95" customHeight="1"/>
    <row r="75" ht="12.95" customHeight="1"/>
    <row r="76" ht="12.95" customHeight="1"/>
    <row r="77" ht="12.95" customHeight="1"/>
    <row r="78" ht="12.95" customHeight="1"/>
    <row r="79" ht="12.95" customHeight="1"/>
    <row r="80" ht="12.95" customHeight="1"/>
    <row r="81" ht="12.95" customHeight="1"/>
    <row r="82" ht="12.95" customHeight="1"/>
    <row r="83" ht="12.95" customHeight="1"/>
    <row r="84" ht="12.95" customHeight="1"/>
    <row r="85" ht="12.95" customHeight="1"/>
    <row r="86" ht="12.95" customHeight="1"/>
    <row r="87" ht="12.95" customHeight="1"/>
    <row r="88" ht="12.95" customHeight="1"/>
    <row r="89" ht="12.95" customHeight="1"/>
    <row r="90" ht="12.95" customHeight="1"/>
    <row r="91" ht="12.95" customHeight="1"/>
    <row r="92" ht="12.95" customHeight="1"/>
    <row r="93" ht="12.95" customHeight="1"/>
    <row r="94" ht="12.95" customHeight="1"/>
    <row r="95" ht="12.95" customHeight="1"/>
    <row r="96" ht="12.95" customHeight="1"/>
    <row r="97" ht="12.95" customHeight="1"/>
    <row r="98" ht="12.95" customHeight="1"/>
    <row r="99" ht="12.95" customHeight="1"/>
    <row r="100" ht="12.95" customHeight="1"/>
    <row r="101" ht="12.95" customHeight="1"/>
    <row r="102" ht="12.95" customHeight="1"/>
    <row r="103" ht="12.95" customHeight="1"/>
    <row r="104" ht="12.95" customHeight="1"/>
    <row r="105" ht="12.95" customHeight="1"/>
    <row r="106" ht="12.95" customHeight="1"/>
    <row r="107" ht="12.95" customHeight="1"/>
    <row r="108" ht="12.95" customHeight="1"/>
    <row r="109" ht="12.95" customHeight="1"/>
    <row r="110" ht="12.95" customHeight="1"/>
    <row r="111" ht="12.95" customHeight="1"/>
    <row r="112" ht="12.95" customHeight="1"/>
    <row r="113" ht="12.95" customHeight="1"/>
    <row r="114" ht="12.95" customHeight="1"/>
    <row r="115" ht="12.95" customHeight="1"/>
    <row r="116" ht="12.95" customHeight="1"/>
    <row r="117" ht="12.95" customHeight="1"/>
    <row r="118" ht="12.95" customHeight="1"/>
    <row r="119" ht="12.95" customHeight="1"/>
  </sheetData>
  <mergeCells count="64">
    <mergeCell ref="Y9:AI9"/>
    <mergeCell ref="D9:X9"/>
    <mergeCell ref="AG6:AG7"/>
    <mergeCell ref="W6:W7"/>
    <mergeCell ref="Y6:Y7"/>
    <mergeCell ref="AD6:AD7"/>
    <mergeCell ref="AC6:AC7"/>
    <mergeCell ref="AE6:AE7"/>
    <mergeCell ref="AF6:AF7"/>
    <mergeCell ref="AA6:AA7"/>
    <mergeCell ref="Z6:Z7"/>
    <mergeCell ref="P6:P7"/>
    <mergeCell ref="AB6:AB7"/>
    <mergeCell ref="V6:V7"/>
    <mergeCell ref="T6:T7"/>
    <mergeCell ref="X6:X7"/>
    <mergeCell ref="S6:S7"/>
    <mergeCell ref="Q6:Q7"/>
    <mergeCell ref="U6:U7"/>
    <mergeCell ref="N6:N7"/>
    <mergeCell ref="O6:O7"/>
    <mergeCell ref="L6:L7"/>
    <mergeCell ref="R6:R7"/>
    <mergeCell ref="F6:F7"/>
    <mergeCell ref="B31:C31"/>
    <mergeCell ref="B6:C7"/>
    <mergeCell ref="G6:G7"/>
    <mergeCell ref="H6:H7"/>
    <mergeCell ref="B12:C12"/>
    <mergeCell ref="B59:C59"/>
    <mergeCell ref="B60:C60"/>
    <mergeCell ref="B48:C48"/>
    <mergeCell ref="B49:C49"/>
    <mergeCell ref="B50:C50"/>
    <mergeCell ref="B51:C51"/>
    <mergeCell ref="B58:C58"/>
    <mergeCell ref="B56:C56"/>
    <mergeCell ref="B52:C52"/>
    <mergeCell ref="AI6:AI7"/>
    <mergeCell ref="AH6:AH7"/>
    <mergeCell ref="B57:C57"/>
    <mergeCell ref="B32:C32"/>
    <mergeCell ref="B33:C33"/>
    <mergeCell ref="B34:C34"/>
    <mergeCell ref="B44:C44"/>
    <mergeCell ref="B14:C14"/>
    <mergeCell ref="B43:C43"/>
    <mergeCell ref="B53:C53"/>
    <mergeCell ref="K6:K7"/>
    <mergeCell ref="I6:I7"/>
    <mergeCell ref="J6:J7"/>
    <mergeCell ref="M6:M7"/>
    <mergeCell ref="D6:D7"/>
    <mergeCell ref="E6:E7"/>
    <mergeCell ref="B11:C11"/>
    <mergeCell ref="B36:C36"/>
    <mergeCell ref="B37:C37"/>
    <mergeCell ref="B41:C41"/>
    <mergeCell ref="B13:C13"/>
    <mergeCell ref="B42:C42"/>
    <mergeCell ref="B29:C29"/>
    <mergeCell ref="B30:C30"/>
    <mergeCell ref="B15:C15"/>
    <mergeCell ref="B35:C35"/>
  </mergeCells>
  <printOptions horizontalCentered="1"/>
  <pageMargins left="0.7086614173228347" right="0.7086614173228347" top="0.5905511811023623" bottom="0.7086614173228347" header="0.07874015748031496" footer="0.07874015748031496"/>
  <pageSetup fitToWidth="2" horizontalDpi="600" verticalDpi="600" orientation="portrait" paperSize="9" scale="74" r:id="rId1"/>
  <headerFooter differentOddEven="1" alignWithMargins="0">
    <oddHeader>&amp;C24</oddHeader>
    <oddFooter>&amp;R&amp;"6,Standard"&amp;8
</oddFooter>
    <evenHeader>&amp;C25
</evenHeader>
  </headerFooter>
  <colBreaks count="1" manualBreakCount="1">
    <brk id="24" max="1638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69"/>
  <sheetViews>
    <sheetView zoomScaleSheetLayoutView="70" workbookViewId="0" topLeftCell="A1">
      <pane xSplit="3" ySplit="6" topLeftCell="D7" activePane="bottomRight" state="frozen"/>
      <selection pane="topLeft" activeCell="E29" sqref="E29"/>
      <selection pane="topRight" activeCell="E29" sqref="E29"/>
      <selection pane="bottomLeft" activeCell="E29" sqref="E29"/>
      <selection pane="bottomRight" activeCell="AK1" sqref="AK1"/>
    </sheetView>
  </sheetViews>
  <sheetFormatPr defaultColWidth="11.421875" defaultRowHeight="12.75"/>
  <cols>
    <col min="1" max="1" width="4.8515625" style="143" customWidth="1"/>
    <col min="2" max="2" width="3.57421875" style="123" customWidth="1"/>
    <col min="3" max="3" width="59.7109375" style="127" customWidth="1"/>
    <col min="4" max="4" width="8.7109375" style="126" customWidth="1"/>
    <col min="5" max="8" width="8.421875" style="127" hidden="1" customWidth="1"/>
    <col min="9" max="9" width="8.421875" style="140" hidden="1" customWidth="1"/>
    <col min="10" max="10" width="7.8515625" style="140" hidden="1" customWidth="1"/>
    <col min="11" max="11" width="8.421875" style="140" hidden="1" customWidth="1"/>
    <col min="12" max="12" width="8.421875" style="141" hidden="1" customWidth="1"/>
    <col min="13" max="13" width="8.7109375" style="141" customWidth="1"/>
    <col min="14" max="15" width="9.140625" style="141" hidden="1" customWidth="1"/>
    <col min="16" max="16" width="8.8515625" style="141" hidden="1" customWidth="1"/>
    <col min="17" max="20" width="9.140625" style="141" hidden="1" customWidth="1"/>
    <col min="21" max="35" width="8.7109375" style="141" customWidth="1"/>
    <col min="36" max="36" width="3.8515625" style="141" customWidth="1"/>
    <col min="37" max="37" width="11.421875" style="142" customWidth="1"/>
    <col min="38" max="16384" width="11.421875" style="127" customWidth="1"/>
  </cols>
  <sheetData>
    <row r="1" spans="1:36" ht="13.7" customHeight="1">
      <c r="A1" s="112"/>
      <c r="B1" s="139"/>
      <c r="AJ1" s="113"/>
    </row>
    <row r="2" spans="1:256" ht="15.2" customHeight="1">
      <c r="A2" s="112"/>
      <c r="B2" s="139"/>
      <c r="C2" s="114"/>
      <c r="D2" s="114"/>
      <c r="E2" s="114"/>
      <c r="F2" s="114"/>
      <c r="G2" s="114"/>
      <c r="H2" s="114"/>
      <c r="I2" s="114"/>
      <c r="J2" s="114"/>
      <c r="K2" s="114"/>
      <c r="L2" s="114"/>
      <c r="X2" s="174" t="s">
        <v>205</v>
      </c>
      <c r="Y2" s="175" t="s">
        <v>282</v>
      </c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  <c r="IQ2" s="114"/>
      <c r="IR2" s="114"/>
      <c r="IS2" s="114"/>
      <c r="IT2" s="114"/>
      <c r="IU2" s="114"/>
      <c r="IV2" s="114"/>
    </row>
    <row r="3" spans="4:256" ht="11.85" customHeight="1">
      <c r="D3" s="114"/>
      <c r="E3" s="114"/>
      <c r="F3" s="114"/>
      <c r="G3" s="114"/>
      <c r="H3" s="114"/>
      <c r="I3" s="114"/>
      <c r="J3" s="114"/>
      <c r="K3" s="114"/>
      <c r="L3" s="114"/>
      <c r="X3" s="113" t="s">
        <v>224</v>
      </c>
      <c r="Y3" s="112" t="s">
        <v>8</v>
      </c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  <c r="IT3" s="114"/>
      <c r="IU3" s="114"/>
      <c r="IV3" s="114"/>
    </row>
    <row r="4" spans="1:6" ht="4.7" customHeight="1">
      <c r="A4" s="123"/>
      <c r="C4" s="125"/>
      <c r="D4" s="127"/>
      <c r="F4" s="144"/>
    </row>
    <row r="5" spans="1:47" ht="12.75">
      <c r="A5" s="145" t="s">
        <v>90</v>
      </c>
      <c r="B5" s="394" t="s">
        <v>114</v>
      </c>
      <c r="C5" s="395"/>
      <c r="D5" s="398">
        <v>1991</v>
      </c>
      <c r="E5" s="398">
        <v>1992</v>
      </c>
      <c r="F5" s="398">
        <v>1993</v>
      </c>
      <c r="G5" s="398">
        <v>1994</v>
      </c>
      <c r="H5" s="398">
        <v>1995</v>
      </c>
      <c r="I5" s="398">
        <v>1996</v>
      </c>
      <c r="J5" s="398">
        <v>1997</v>
      </c>
      <c r="K5" s="398">
        <v>1998</v>
      </c>
      <c r="L5" s="392">
        <v>1999</v>
      </c>
      <c r="M5" s="390">
        <v>2000</v>
      </c>
      <c r="N5" s="388">
        <v>2001</v>
      </c>
      <c r="O5" s="390">
        <v>2002</v>
      </c>
      <c r="P5" s="390">
        <v>2003</v>
      </c>
      <c r="Q5" s="388">
        <v>2004</v>
      </c>
      <c r="R5" s="388">
        <v>2005</v>
      </c>
      <c r="S5" s="388">
        <v>2006</v>
      </c>
      <c r="T5" s="400">
        <v>2007</v>
      </c>
      <c r="U5" s="390">
        <v>2008</v>
      </c>
      <c r="V5" s="388">
        <v>2009</v>
      </c>
      <c r="W5" s="388">
        <v>2010</v>
      </c>
      <c r="X5" s="388">
        <v>2011</v>
      </c>
      <c r="Y5" s="388">
        <v>2012</v>
      </c>
      <c r="Z5" s="388">
        <v>2013</v>
      </c>
      <c r="AA5" s="388">
        <v>2014</v>
      </c>
      <c r="AB5" s="388">
        <v>2015</v>
      </c>
      <c r="AC5" s="388">
        <v>2016</v>
      </c>
      <c r="AD5" s="388">
        <v>2017</v>
      </c>
      <c r="AE5" s="388">
        <v>2018</v>
      </c>
      <c r="AF5" s="388">
        <v>2019</v>
      </c>
      <c r="AG5" s="388">
        <v>2020</v>
      </c>
      <c r="AH5" s="388">
        <v>2021</v>
      </c>
      <c r="AI5" s="388">
        <v>2022</v>
      </c>
      <c r="AJ5" s="147" t="s">
        <v>90</v>
      </c>
      <c r="AK5" s="176"/>
      <c r="AL5" s="126"/>
      <c r="AM5" s="126"/>
      <c r="AN5" s="126"/>
      <c r="AO5" s="126"/>
      <c r="AP5" s="126"/>
      <c r="AQ5" s="126"/>
      <c r="AR5" s="126"/>
      <c r="AS5" s="126"/>
      <c r="AT5" s="126"/>
      <c r="AU5" s="126"/>
    </row>
    <row r="6" spans="1:47" ht="12.75">
      <c r="A6" s="143" t="s">
        <v>91</v>
      </c>
      <c r="B6" s="396"/>
      <c r="C6" s="397"/>
      <c r="D6" s="399"/>
      <c r="E6" s="399"/>
      <c r="F6" s="399"/>
      <c r="G6" s="399"/>
      <c r="H6" s="399"/>
      <c r="I6" s="399"/>
      <c r="J6" s="399"/>
      <c r="K6" s="399"/>
      <c r="L6" s="393"/>
      <c r="M6" s="391"/>
      <c r="N6" s="389"/>
      <c r="O6" s="391"/>
      <c r="P6" s="391"/>
      <c r="Q6" s="389"/>
      <c r="R6" s="389"/>
      <c r="S6" s="389"/>
      <c r="T6" s="400"/>
      <c r="U6" s="391"/>
      <c r="V6" s="389"/>
      <c r="W6" s="389"/>
      <c r="X6" s="389"/>
      <c r="Y6" s="389"/>
      <c r="Z6" s="389"/>
      <c r="AA6" s="389"/>
      <c r="AB6" s="389"/>
      <c r="AC6" s="389"/>
      <c r="AD6" s="389"/>
      <c r="AE6" s="389"/>
      <c r="AF6" s="389"/>
      <c r="AG6" s="389"/>
      <c r="AH6" s="389"/>
      <c r="AI6" s="389"/>
      <c r="AJ6" s="143" t="s">
        <v>91</v>
      </c>
      <c r="AK6" s="176"/>
      <c r="AL6" s="126"/>
      <c r="AM6" s="126"/>
      <c r="AN6" s="126"/>
      <c r="AO6" s="126"/>
      <c r="AP6" s="126"/>
      <c r="AQ6" s="126"/>
      <c r="AR6" s="126"/>
      <c r="AS6" s="126"/>
      <c r="AT6" s="126"/>
      <c r="AU6" s="126"/>
    </row>
    <row r="7" spans="1:47" ht="7.5" customHeight="1">
      <c r="A7" s="145"/>
      <c r="B7" s="147"/>
      <c r="C7" s="125"/>
      <c r="D7" s="148"/>
      <c r="I7" s="127"/>
      <c r="J7" s="127"/>
      <c r="K7" s="127"/>
      <c r="L7" s="127"/>
      <c r="M7" s="149"/>
      <c r="N7" s="127"/>
      <c r="O7" s="127"/>
      <c r="P7" s="127"/>
      <c r="AJ7" s="14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</row>
    <row r="8" spans="1:256" ht="12.75">
      <c r="A8" s="188"/>
      <c r="C8" s="125"/>
      <c r="D8" s="402" t="s">
        <v>45</v>
      </c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1" t="s">
        <v>45</v>
      </c>
      <c r="Z8" s="401"/>
      <c r="AA8" s="401"/>
      <c r="AB8" s="401"/>
      <c r="AC8" s="401"/>
      <c r="AD8" s="401"/>
      <c r="AE8" s="401"/>
      <c r="AF8" s="401"/>
      <c r="AG8" s="401"/>
      <c r="AH8" s="401"/>
      <c r="AI8" s="401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126"/>
      <c r="GZ8" s="126"/>
      <c r="HA8" s="126"/>
      <c r="HB8" s="126"/>
      <c r="HC8" s="126"/>
      <c r="HD8" s="126"/>
      <c r="HE8" s="126"/>
      <c r="HF8" s="126"/>
      <c r="HG8" s="126"/>
      <c r="HH8" s="126"/>
      <c r="HI8" s="126"/>
      <c r="HJ8" s="126"/>
      <c r="HK8" s="126"/>
      <c r="HL8" s="126"/>
      <c r="HM8" s="126"/>
      <c r="HN8" s="126"/>
      <c r="HO8" s="126"/>
      <c r="HP8" s="126"/>
      <c r="HQ8" s="126"/>
      <c r="HR8" s="126"/>
      <c r="HS8" s="126"/>
      <c r="HT8" s="126"/>
      <c r="HU8" s="126"/>
      <c r="HV8" s="126"/>
      <c r="HW8" s="126"/>
      <c r="HX8" s="126"/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  <c r="IQ8" s="126"/>
      <c r="IR8" s="126"/>
      <c r="IS8" s="126"/>
      <c r="IT8" s="126"/>
      <c r="IU8" s="126"/>
      <c r="IV8" s="126"/>
    </row>
    <row r="9" spans="1:47" ht="6.2" customHeight="1">
      <c r="A9" s="188"/>
      <c r="C9" s="126"/>
      <c r="D9" s="150"/>
      <c r="E9" s="126"/>
      <c r="F9" s="126"/>
      <c r="G9" s="126"/>
      <c r="H9" s="126"/>
      <c r="I9" s="126"/>
      <c r="J9" s="126"/>
      <c r="K9" s="126"/>
      <c r="L9" s="126"/>
      <c r="M9" s="126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4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</row>
    <row r="10" spans="1:256" ht="12.75" customHeight="1">
      <c r="A10" s="194" t="s">
        <v>69</v>
      </c>
      <c r="B10" s="151" t="s">
        <v>160</v>
      </c>
      <c r="C10" s="226" t="s">
        <v>264</v>
      </c>
      <c r="D10" s="152">
        <v>3677423</v>
      </c>
      <c r="E10" s="152">
        <v>3750588</v>
      </c>
      <c r="F10" s="152">
        <v>3397296</v>
      </c>
      <c r="G10" s="152">
        <v>3780142</v>
      </c>
      <c r="H10" s="152">
        <v>3809432</v>
      </c>
      <c r="I10" s="152">
        <v>4004199</v>
      </c>
      <c r="J10" s="152">
        <v>3875548</v>
      </c>
      <c r="K10" s="152">
        <v>3951101</v>
      </c>
      <c r="L10" s="152">
        <v>3784242</v>
      </c>
      <c r="M10" s="152">
        <v>4080756</v>
      </c>
      <c r="N10" s="152">
        <v>4542423</v>
      </c>
      <c r="O10" s="152">
        <v>4070812</v>
      </c>
      <c r="P10" s="152">
        <v>3692918</v>
      </c>
      <c r="Q10" s="152">
        <v>4378057</v>
      </c>
      <c r="R10" s="152">
        <v>3352913</v>
      </c>
      <c r="S10" s="152">
        <v>3733004</v>
      </c>
      <c r="T10" s="152">
        <v>4086076</v>
      </c>
      <c r="U10" s="152">
        <v>4282883</v>
      </c>
      <c r="V10" s="152">
        <v>3289938</v>
      </c>
      <c r="W10" s="152">
        <v>3746977</v>
      </c>
      <c r="X10" s="152">
        <v>4771981</v>
      </c>
      <c r="Y10" s="152">
        <v>4392939</v>
      </c>
      <c r="Z10" s="152">
        <v>4760676</v>
      </c>
      <c r="AA10" s="152">
        <v>5125085</v>
      </c>
      <c r="AB10" s="152">
        <v>4030775</v>
      </c>
      <c r="AC10" s="152">
        <v>4456942</v>
      </c>
      <c r="AD10" s="152">
        <v>5535108</v>
      </c>
      <c r="AE10" s="152">
        <v>4691260</v>
      </c>
      <c r="AF10" s="152">
        <v>5082589</v>
      </c>
      <c r="AG10" s="152">
        <v>4779934</v>
      </c>
      <c r="AH10" s="152">
        <v>5906140</v>
      </c>
      <c r="AI10" s="152">
        <v>8259637</v>
      </c>
      <c r="AJ10" s="153" t="s">
        <v>69</v>
      </c>
      <c r="AK10" s="170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  <c r="DQ10" s="155"/>
      <c r="DR10" s="155"/>
      <c r="DS10" s="155"/>
      <c r="DT10" s="155"/>
      <c r="DU10" s="155"/>
      <c r="DV10" s="155"/>
      <c r="DW10" s="155"/>
      <c r="DX10" s="155"/>
      <c r="DY10" s="155"/>
      <c r="DZ10" s="155"/>
      <c r="EA10" s="155"/>
      <c r="EB10" s="155"/>
      <c r="EC10" s="155"/>
      <c r="ED10" s="155"/>
      <c r="EE10" s="155"/>
      <c r="EF10" s="155"/>
      <c r="EG10" s="155"/>
      <c r="EH10" s="155"/>
      <c r="EI10" s="155"/>
      <c r="EJ10" s="155"/>
      <c r="EK10" s="155"/>
      <c r="EL10" s="155"/>
      <c r="EM10" s="155"/>
      <c r="EN10" s="155"/>
      <c r="EO10" s="155"/>
      <c r="EP10" s="155"/>
      <c r="EQ10" s="155"/>
      <c r="ER10" s="155"/>
      <c r="ES10" s="155"/>
      <c r="ET10" s="155"/>
      <c r="EU10" s="155"/>
      <c r="EV10" s="155"/>
      <c r="EW10" s="155"/>
      <c r="EX10" s="155"/>
      <c r="EY10" s="155"/>
      <c r="EZ10" s="155"/>
      <c r="FA10" s="155"/>
      <c r="FB10" s="155"/>
      <c r="FC10" s="155"/>
      <c r="FD10" s="155"/>
      <c r="FE10" s="155"/>
      <c r="FF10" s="155"/>
      <c r="FG10" s="155"/>
      <c r="FH10" s="155"/>
      <c r="FI10" s="155"/>
      <c r="FJ10" s="155"/>
      <c r="FK10" s="155"/>
      <c r="FL10" s="155"/>
      <c r="FM10" s="155"/>
      <c r="FN10" s="155"/>
      <c r="FO10" s="155"/>
      <c r="FP10" s="155"/>
      <c r="FQ10" s="155"/>
      <c r="FR10" s="155"/>
      <c r="FS10" s="155"/>
      <c r="FT10" s="155"/>
      <c r="FU10" s="155"/>
      <c r="FV10" s="155"/>
      <c r="FW10" s="155"/>
      <c r="FX10" s="155"/>
      <c r="FY10" s="155"/>
      <c r="FZ10" s="155"/>
      <c r="GA10" s="155"/>
      <c r="GB10" s="155"/>
      <c r="GC10" s="155"/>
      <c r="GD10" s="155"/>
      <c r="GE10" s="155"/>
      <c r="GF10" s="155"/>
      <c r="GG10" s="155"/>
      <c r="GH10" s="155"/>
      <c r="GI10" s="155"/>
      <c r="GJ10" s="155"/>
      <c r="GK10" s="155"/>
      <c r="GL10" s="155"/>
      <c r="GM10" s="155"/>
      <c r="GN10" s="155"/>
      <c r="GO10" s="155"/>
      <c r="GP10" s="155"/>
      <c r="GQ10" s="155"/>
      <c r="GR10" s="155"/>
      <c r="GS10" s="155"/>
      <c r="GT10" s="155"/>
      <c r="GU10" s="155"/>
      <c r="GV10" s="155"/>
      <c r="GW10" s="155"/>
      <c r="GX10" s="155"/>
      <c r="GY10" s="155"/>
      <c r="GZ10" s="155"/>
      <c r="HA10" s="155"/>
      <c r="HB10" s="155"/>
      <c r="HC10" s="155"/>
      <c r="HD10" s="155"/>
      <c r="HE10" s="155"/>
      <c r="HF10" s="155"/>
      <c r="HG10" s="155"/>
      <c r="HH10" s="155"/>
      <c r="HI10" s="155"/>
      <c r="HJ10" s="155"/>
      <c r="HK10" s="155"/>
      <c r="HL10" s="155"/>
      <c r="HM10" s="155"/>
      <c r="HN10" s="155"/>
      <c r="HO10" s="155"/>
      <c r="HP10" s="155"/>
      <c r="HQ10" s="155"/>
      <c r="HR10" s="155"/>
      <c r="HS10" s="155"/>
      <c r="HT10" s="155"/>
      <c r="HU10" s="155"/>
      <c r="HV10" s="155"/>
      <c r="HW10" s="155"/>
      <c r="HX10" s="155"/>
      <c r="HY10" s="155"/>
      <c r="HZ10" s="155"/>
      <c r="IA10" s="155"/>
      <c r="IB10" s="155"/>
      <c r="IC10" s="155"/>
      <c r="ID10" s="155"/>
      <c r="IE10" s="155"/>
      <c r="IF10" s="155"/>
      <c r="IG10" s="155"/>
      <c r="IH10" s="155"/>
      <c r="II10" s="155"/>
      <c r="IJ10" s="155"/>
      <c r="IK10" s="155"/>
      <c r="IL10" s="155"/>
      <c r="IM10" s="155"/>
      <c r="IN10" s="155"/>
      <c r="IO10" s="155"/>
      <c r="IP10" s="155"/>
      <c r="IQ10" s="155"/>
      <c r="IR10" s="155"/>
      <c r="IS10" s="155"/>
      <c r="IT10" s="155"/>
      <c r="IU10" s="155"/>
      <c r="IV10" s="155"/>
    </row>
    <row r="11" spans="1:256" ht="12.75" customHeight="1">
      <c r="A11" s="194" t="s">
        <v>70</v>
      </c>
      <c r="B11" s="156" t="s">
        <v>161</v>
      </c>
      <c r="C11" s="226" t="s">
        <v>162</v>
      </c>
      <c r="D11" s="152">
        <v>88700179</v>
      </c>
      <c r="E11" s="152">
        <v>93534872</v>
      </c>
      <c r="F11" s="152">
        <v>89061048</v>
      </c>
      <c r="G11" s="152">
        <v>91219107</v>
      </c>
      <c r="H11" s="152">
        <v>92087868</v>
      </c>
      <c r="I11" s="152">
        <v>92330041</v>
      </c>
      <c r="J11" s="152">
        <v>92967758</v>
      </c>
      <c r="K11" s="152">
        <v>96966360</v>
      </c>
      <c r="L11" s="152">
        <v>98019946</v>
      </c>
      <c r="M11" s="152">
        <v>102335472</v>
      </c>
      <c r="N11" s="152">
        <v>104359026</v>
      </c>
      <c r="O11" s="152">
        <v>103103681</v>
      </c>
      <c r="P11" s="152">
        <v>102695731</v>
      </c>
      <c r="Q11" s="152">
        <v>107390642</v>
      </c>
      <c r="R11" s="152">
        <v>108763492</v>
      </c>
      <c r="S11" s="152">
        <v>116556885</v>
      </c>
      <c r="T11" s="152">
        <v>123763880</v>
      </c>
      <c r="U11" s="152">
        <v>121688874</v>
      </c>
      <c r="V11" s="152">
        <v>115525506</v>
      </c>
      <c r="W11" s="152">
        <v>132379420</v>
      </c>
      <c r="X11" s="152">
        <v>144090902</v>
      </c>
      <c r="Y11" s="152">
        <v>148613853</v>
      </c>
      <c r="Z11" s="152">
        <v>152694619</v>
      </c>
      <c r="AA11" s="152">
        <v>161060566</v>
      </c>
      <c r="AB11" s="152">
        <v>167365855</v>
      </c>
      <c r="AC11" s="152">
        <v>174193391</v>
      </c>
      <c r="AD11" s="152">
        <v>184009728</v>
      </c>
      <c r="AE11" s="152">
        <v>185417682</v>
      </c>
      <c r="AF11" s="152">
        <v>192303390</v>
      </c>
      <c r="AG11" s="152">
        <v>186729345</v>
      </c>
      <c r="AH11" s="152">
        <v>198951559</v>
      </c>
      <c r="AI11" s="152">
        <v>215234370</v>
      </c>
      <c r="AJ11" s="153" t="s">
        <v>70</v>
      </c>
      <c r="AK11" s="170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  <c r="FW11" s="157"/>
      <c r="FX11" s="157"/>
      <c r="FY11" s="157"/>
      <c r="FZ11" s="157"/>
      <c r="GA11" s="157"/>
      <c r="GB11" s="157"/>
      <c r="GC11" s="157"/>
      <c r="GD11" s="157"/>
      <c r="GE11" s="157"/>
      <c r="GF11" s="157"/>
      <c r="GG11" s="157"/>
      <c r="GH11" s="157"/>
      <c r="GI11" s="157"/>
      <c r="GJ11" s="157"/>
      <c r="GK11" s="157"/>
      <c r="GL11" s="157"/>
      <c r="GM11" s="157"/>
      <c r="GN11" s="157"/>
      <c r="GO11" s="157"/>
      <c r="GP11" s="157"/>
      <c r="GQ11" s="157"/>
      <c r="GR11" s="157"/>
      <c r="GS11" s="157"/>
      <c r="GT11" s="157"/>
      <c r="GU11" s="157"/>
      <c r="GV11" s="157"/>
      <c r="GW11" s="157"/>
      <c r="GX11" s="157"/>
      <c r="GY11" s="157"/>
      <c r="GZ11" s="157"/>
      <c r="HA11" s="157"/>
      <c r="HB11" s="157"/>
      <c r="HC11" s="157"/>
      <c r="HD11" s="157"/>
      <c r="HE11" s="157"/>
      <c r="HF11" s="157"/>
      <c r="HG11" s="157"/>
      <c r="HH11" s="157"/>
      <c r="HI11" s="157"/>
      <c r="HJ11" s="157"/>
      <c r="HK11" s="157"/>
      <c r="HL11" s="157"/>
      <c r="HM11" s="157"/>
      <c r="HN11" s="157"/>
      <c r="HO11" s="157"/>
      <c r="HP11" s="157"/>
      <c r="HQ11" s="157"/>
      <c r="HR11" s="157"/>
      <c r="HS11" s="157"/>
      <c r="HT11" s="157"/>
      <c r="HU11" s="157"/>
      <c r="HV11" s="157"/>
      <c r="HW11" s="157"/>
      <c r="HX11" s="157"/>
      <c r="HY11" s="157"/>
      <c r="HZ11" s="157"/>
      <c r="IA11" s="157"/>
      <c r="IB11" s="157"/>
      <c r="IC11" s="157"/>
      <c r="ID11" s="157"/>
      <c r="IE11" s="157"/>
      <c r="IF11" s="157"/>
      <c r="IG11" s="157"/>
      <c r="IH11" s="157"/>
      <c r="II11" s="157"/>
      <c r="IJ11" s="157"/>
      <c r="IK11" s="157"/>
      <c r="IL11" s="157"/>
      <c r="IM11" s="157"/>
      <c r="IN11" s="157"/>
      <c r="IO11" s="157"/>
      <c r="IP11" s="157"/>
      <c r="IQ11" s="157"/>
      <c r="IR11" s="157"/>
      <c r="IS11" s="157"/>
      <c r="IT11" s="157"/>
      <c r="IU11" s="157"/>
      <c r="IV11" s="157"/>
    </row>
    <row r="12" spans="1:256" s="114" customFormat="1" ht="12.75" customHeight="1">
      <c r="A12" s="194" t="s">
        <v>71</v>
      </c>
      <c r="B12" s="156" t="s">
        <v>212</v>
      </c>
      <c r="C12" s="226" t="s">
        <v>213</v>
      </c>
      <c r="D12" s="152">
        <v>73673114</v>
      </c>
      <c r="E12" s="152">
        <v>76173654</v>
      </c>
      <c r="F12" s="152">
        <v>71074423</v>
      </c>
      <c r="G12" s="152">
        <v>72906913</v>
      </c>
      <c r="H12" s="152">
        <v>74973136</v>
      </c>
      <c r="I12" s="152">
        <v>76527439</v>
      </c>
      <c r="J12" s="152">
        <v>77704396</v>
      </c>
      <c r="K12" s="152">
        <v>81292673</v>
      </c>
      <c r="L12" s="152">
        <v>81834451</v>
      </c>
      <c r="M12" s="152">
        <v>85976723</v>
      </c>
      <c r="N12" s="152">
        <v>87962783</v>
      </c>
      <c r="O12" s="152">
        <v>87330463</v>
      </c>
      <c r="P12" s="152">
        <v>87456703</v>
      </c>
      <c r="Q12" s="152">
        <v>92489694</v>
      </c>
      <c r="R12" s="152">
        <v>94097136</v>
      </c>
      <c r="S12" s="152">
        <v>101293836</v>
      </c>
      <c r="T12" s="152">
        <v>108015950</v>
      </c>
      <c r="U12" s="152">
        <v>104665779</v>
      </c>
      <c r="V12" s="152">
        <v>98473606</v>
      </c>
      <c r="W12" s="152">
        <v>113278662</v>
      </c>
      <c r="X12" s="152">
        <v>124177614</v>
      </c>
      <c r="Y12" s="152">
        <v>127858067</v>
      </c>
      <c r="Z12" s="152">
        <v>131177139</v>
      </c>
      <c r="AA12" s="152">
        <v>138114744</v>
      </c>
      <c r="AB12" s="152">
        <v>143577164</v>
      </c>
      <c r="AC12" s="152">
        <v>148860918</v>
      </c>
      <c r="AD12" s="152">
        <v>157632037</v>
      </c>
      <c r="AE12" s="152">
        <v>156795242</v>
      </c>
      <c r="AF12" s="152">
        <v>162176859</v>
      </c>
      <c r="AG12" s="152">
        <v>153952847</v>
      </c>
      <c r="AH12" s="152">
        <v>162879120</v>
      </c>
      <c r="AI12" s="152">
        <v>172186504</v>
      </c>
      <c r="AJ12" s="153" t="s">
        <v>71</v>
      </c>
      <c r="AK12" s="189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  <c r="DQ12" s="155"/>
      <c r="DR12" s="155"/>
      <c r="DS12" s="155"/>
      <c r="DT12" s="155"/>
      <c r="DU12" s="155"/>
      <c r="DV12" s="155"/>
      <c r="DW12" s="155"/>
      <c r="DX12" s="155"/>
      <c r="DY12" s="155"/>
      <c r="DZ12" s="155"/>
      <c r="EA12" s="155"/>
      <c r="EB12" s="155"/>
      <c r="EC12" s="155"/>
      <c r="ED12" s="155"/>
      <c r="EE12" s="155"/>
      <c r="EF12" s="155"/>
      <c r="EG12" s="155"/>
      <c r="EH12" s="155"/>
      <c r="EI12" s="155"/>
      <c r="EJ12" s="155"/>
      <c r="EK12" s="155"/>
      <c r="EL12" s="155"/>
      <c r="EM12" s="155"/>
      <c r="EN12" s="155"/>
      <c r="EO12" s="155"/>
      <c r="EP12" s="155"/>
      <c r="EQ12" s="155"/>
      <c r="ER12" s="155"/>
      <c r="ES12" s="155"/>
      <c r="ET12" s="155"/>
      <c r="EU12" s="155"/>
      <c r="EV12" s="155"/>
      <c r="EW12" s="155"/>
      <c r="EX12" s="155"/>
      <c r="EY12" s="155"/>
      <c r="EZ12" s="155"/>
      <c r="FA12" s="155"/>
      <c r="FB12" s="155"/>
      <c r="FC12" s="155"/>
      <c r="FD12" s="155"/>
      <c r="FE12" s="155"/>
      <c r="FF12" s="155"/>
      <c r="FG12" s="155"/>
      <c r="FH12" s="155"/>
      <c r="FI12" s="155"/>
      <c r="FJ12" s="155"/>
      <c r="FK12" s="155"/>
      <c r="FL12" s="155"/>
      <c r="FM12" s="155"/>
      <c r="FN12" s="155"/>
      <c r="FO12" s="155"/>
      <c r="FP12" s="155"/>
      <c r="FQ12" s="155"/>
      <c r="FR12" s="155"/>
      <c r="FS12" s="155"/>
      <c r="FT12" s="155"/>
      <c r="FU12" s="155"/>
      <c r="FV12" s="155"/>
      <c r="FW12" s="155"/>
      <c r="FX12" s="155"/>
      <c r="FY12" s="155"/>
      <c r="FZ12" s="155"/>
      <c r="GA12" s="155"/>
      <c r="GB12" s="155"/>
      <c r="GC12" s="155"/>
      <c r="GD12" s="155"/>
      <c r="GE12" s="155"/>
      <c r="GF12" s="155"/>
      <c r="GG12" s="155"/>
      <c r="GH12" s="155"/>
      <c r="GI12" s="155"/>
      <c r="GJ12" s="155"/>
      <c r="GK12" s="155"/>
      <c r="GL12" s="155"/>
      <c r="GM12" s="155"/>
      <c r="GN12" s="155"/>
      <c r="GO12" s="155"/>
      <c r="GP12" s="155"/>
      <c r="GQ12" s="155"/>
      <c r="GR12" s="155"/>
      <c r="GS12" s="155"/>
      <c r="GT12" s="155"/>
      <c r="GU12" s="155"/>
      <c r="GV12" s="155"/>
      <c r="GW12" s="155"/>
      <c r="GX12" s="155"/>
      <c r="GY12" s="155"/>
      <c r="GZ12" s="155"/>
      <c r="HA12" s="155"/>
      <c r="HB12" s="155"/>
      <c r="HC12" s="155"/>
      <c r="HD12" s="155"/>
      <c r="HE12" s="155"/>
      <c r="HF12" s="155"/>
      <c r="HG12" s="155"/>
      <c r="HH12" s="155"/>
      <c r="HI12" s="155"/>
      <c r="HJ12" s="155"/>
      <c r="HK12" s="155"/>
      <c r="HL12" s="155"/>
      <c r="HM12" s="155"/>
      <c r="HN12" s="155"/>
      <c r="HO12" s="155"/>
      <c r="HP12" s="155"/>
      <c r="HQ12" s="155"/>
      <c r="HR12" s="155"/>
      <c r="HS12" s="155"/>
      <c r="HT12" s="155"/>
      <c r="HU12" s="155"/>
      <c r="HV12" s="155"/>
      <c r="HW12" s="155"/>
      <c r="HX12" s="155"/>
      <c r="HY12" s="155"/>
      <c r="HZ12" s="155"/>
      <c r="IA12" s="155"/>
      <c r="IB12" s="155"/>
      <c r="IC12" s="155"/>
      <c r="ID12" s="155"/>
      <c r="IE12" s="155"/>
      <c r="IF12" s="155"/>
      <c r="IG12" s="155"/>
      <c r="IH12" s="155"/>
      <c r="II12" s="155"/>
      <c r="IJ12" s="155"/>
      <c r="IK12" s="155"/>
      <c r="IL12" s="155"/>
      <c r="IM12" s="155"/>
      <c r="IN12" s="155"/>
      <c r="IO12" s="155"/>
      <c r="IP12" s="155"/>
      <c r="IQ12" s="155"/>
      <c r="IR12" s="155"/>
      <c r="IS12" s="155"/>
      <c r="IT12" s="155"/>
      <c r="IU12" s="155"/>
      <c r="IV12" s="155"/>
    </row>
    <row r="13" spans="1:256" ht="12.75" customHeight="1">
      <c r="A13" s="194" t="s">
        <v>72</v>
      </c>
      <c r="B13" s="158" t="s">
        <v>163</v>
      </c>
      <c r="C13" s="227" t="s">
        <v>164</v>
      </c>
      <c r="D13" s="105" t="s">
        <v>148</v>
      </c>
      <c r="E13" s="105" t="s">
        <v>148</v>
      </c>
      <c r="F13" s="105" t="s">
        <v>148</v>
      </c>
      <c r="G13" s="105" t="s">
        <v>148</v>
      </c>
      <c r="H13" s="105" t="s">
        <v>148</v>
      </c>
      <c r="I13" s="105" t="s">
        <v>148</v>
      </c>
      <c r="J13" s="105" t="s">
        <v>148</v>
      </c>
      <c r="K13" s="105" t="s">
        <v>148</v>
      </c>
      <c r="L13" s="105" t="s">
        <v>148</v>
      </c>
      <c r="M13" s="105" t="s">
        <v>148</v>
      </c>
      <c r="N13" s="105" t="s">
        <v>148</v>
      </c>
      <c r="O13" s="105" t="s">
        <v>148</v>
      </c>
      <c r="P13" s="105" t="s">
        <v>148</v>
      </c>
      <c r="Q13" s="105" t="s">
        <v>148</v>
      </c>
      <c r="R13" s="105" t="s">
        <v>148</v>
      </c>
      <c r="S13" s="105" t="s">
        <v>148</v>
      </c>
      <c r="T13" s="105" t="s">
        <v>148</v>
      </c>
      <c r="U13" s="159">
        <v>432265</v>
      </c>
      <c r="V13" s="159">
        <v>447278</v>
      </c>
      <c r="W13" s="159">
        <v>437605</v>
      </c>
      <c r="X13" s="159">
        <v>476542</v>
      </c>
      <c r="Y13" s="159">
        <v>519267</v>
      </c>
      <c r="Z13" s="159">
        <v>523828</v>
      </c>
      <c r="AA13" s="159">
        <v>601127</v>
      </c>
      <c r="AB13" s="159">
        <v>576259</v>
      </c>
      <c r="AC13" s="159">
        <v>534272</v>
      </c>
      <c r="AD13" s="159">
        <v>570624</v>
      </c>
      <c r="AE13" s="159">
        <v>558063</v>
      </c>
      <c r="AF13" s="159">
        <v>588792</v>
      </c>
      <c r="AG13" s="159">
        <v>650686</v>
      </c>
      <c r="AH13" s="159">
        <v>977143</v>
      </c>
      <c r="AI13" s="105" t="s">
        <v>299</v>
      </c>
      <c r="AJ13" s="153" t="s">
        <v>72</v>
      </c>
      <c r="AK13" s="170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  <c r="DE13" s="155"/>
      <c r="DF13" s="155"/>
      <c r="DG13" s="155"/>
      <c r="DH13" s="155"/>
      <c r="DI13" s="155"/>
      <c r="DJ13" s="155"/>
      <c r="DK13" s="155"/>
      <c r="DL13" s="155"/>
      <c r="DM13" s="155"/>
      <c r="DN13" s="155"/>
      <c r="DO13" s="155"/>
      <c r="DP13" s="155"/>
      <c r="DQ13" s="155"/>
      <c r="DR13" s="155"/>
      <c r="DS13" s="155"/>
      <c r="DT13" s="155"/>
      <c r="DU13" s="155"/>
      <c r="DV13" s="155"/>
      <c r="DW13" s="155"/>
      <c r="DX13" s="155"/>
      <c r="DY13" s="155"/>
      <c r="DZ13" s="155"/>
      <c r="EA13" s="155"/>
      <c r="EB13" s="155"/>
      <c r="EC13" s="155"/>
      <c r="ED13" s="155"/>
      <c r="EE13" s="155"/>
      <c r="EF13" s="155"/>
      <c r="EG13" s="155"/>
      <c r="EH13" s="155"/>
      <c r="EI13" s="155"/>
      <c r="EJ13" s="155"/>
      <c r="EK13" s="155"/>
      <c r="EL13" s="155"/>
      <c r="EM13" s="155"/>
      <c r="EN13" s="155"/>
      <c r="EO13" s="155"/>
      <c r="EP13" s="155"/>
      <c r="EQ13" s="155"/>
      <c r="ER13" s="155"/>
      <c r="ES13" s="155"/>
      <c r="ET13" s="155"/>
      <c r="EU13" s="155"/>
      <c r="EV13" s="155"/>
      <c r="EW13" s="155"/>
      <c r="EX13" s="155"/>
      <c r="EY13" s="155"/>
      <c r="EZ13" s="155"/>
      <c r="FA13" s="155"/>
      <c r="FB13" s="155"/>
      <c r="FC13" s="155"/>
      <c r="FD13" s="155"/>
      <c r="FE13" s="155"/>
      <c r="FF13" s="155"/>
      <c r="FG13" s="155"/>
      <c r="FH13" s="155"/>
      <c r="FI13" s="155"/>
      <c r="FJ13" s="155"/>
      <c r="FK13" s="155"/>
      <c r="FL13" s="155"/>
      <c r="FM13" s="155"/>
      <c r="FN13" s="155"/>
      <c r="FO13" s="155"/>
      <c r="FP13" s="155"/>
      <c r="FQ13" s="155"/>
      <c r="FR13" s="155"/>
      <c r="FS13" s="155"/>
      <c r="FT13" s="155"/>
      <c r="FU13" s="155"/>
      <c r="FV13" s="155"/>
      <c r="FW13" s="155"/>
      <c r="FX13" s="155"/>
      <c r="FY13" s="155"/>
      <c r="FZ13" s="155"/>
      <c r="GA13" s="155"/>
      <c r="GB13" s="155"/>
      <c r="GC13" s="155"/>
      <c r="GD13" s="155"/>
      <c r="GE13" s="155"/>
      <c r="GF13" s="155"/>
      <c r="GG13" s="155"/>
      <c r="GH13" s="155"/>
      <c r="GI13" s="155"/>
      <c r="GJ13" s="155"/>
      <c r="GK13" s="155"/>
      <c r="GL13" s="155"/>
      <c r="GM13" s="155"/>
      <c r="GN13" s="155"/>
      <c r="GO13" s="155"/>
      <c r="GP13" s="155"/>
      <c r="GQ13" s="155"/>
      <c r="GR13" s="155"/>
      <c r="GS13" s="155"/>
      <c r="GT13" s="155"/>
      <c r="GU13" s="155"/>
      <c r="GV13" s="155"/>
      <c r="GW13" s="155"/>
      <c r="GX13" s="155"/>
      <c r="GY13" s="155"/>
      <c r="GZ13" s="155"/>
      <c r="HA13" s="155"/>
      <c r="HB13" s="155"/>
      <c r="HC13" s="155"/>
      <c r="HD13" s="155"/>
      <c r="HE13" s="155"/>
      <c r="HF13" s="155"/>
      <c r="HG13" s="155"/>
      <c r="HH13" s="155"/>
      <c r="HI13" s="155"/>
      <c r="HJ13" s="155"/>
      <c r="HK13" s="155"/>
      <c r="HL13" s="155"/>
      <c r="HM13" s="155"/>
      <c r="HN13" s="155"/>
      <c r="HO13" s="155"/>
      <c r="HP13" s="155"/>
      <c r="HQ13" s="155"/>
      <c r="HR13" s="155"/>
      <c r="HS13" s="155"/>
      <c r="HT13" s="155"/>
      <c r="HU13" s="155"/>
      <c r="HV13" s="155"/>
      <c r="HW13" s="155"/>
      <c r="HX13" s="155"/>
      <c r="HY13" s="155"/>
      <c r="HZ13" s="155"/>
      <c r="IA13" s="155"/>
      <c r="IB13" s="155"/>
      <c r="IC13" s="155"/>
      <c r="ID13" s="155"/>
      <c r="IE13" s="155"/>
      <c r="IF13" s="155"/>
      <c r="IG13" s="155"/>
      <c r="IH13" s="155"/>
      <c r="II13" s="155"/>
      <c r="IJ13" s="155"/>
      <c r="IK13" s="155"/>
      <c r="IL13" s="155"/>
      <c r="IM13" s="155"/>
      <c r="IN13" s="155"/>
      <c r="IO13" s="155"/>
      <c r="IP13" s="155"/>
      <c r="IQ13" s="155"/>
      <c r="IR13" s="155"/>
      <c r="IS13" s="155"/>
      <c r="IT13" s="155"/>
      <c r="IU13" s="155"/>
      <c r="IV13" s="155"/>
    </row>
    <row r="14" spans="1:256" ht="12.75" customHeight="1">
      <c r="A14" s="194" t="s">
        <v>73</v>
      </c>
      <c r="B14" s="160" t="s">
        <v>165</v>
      </c>
      <c r="C14" s="227" t="s">
        <v>166</v>
      </c>
      <c r="D14" s="159">
        <v>67801911</v>
      </c>
      <c r="E14" s="159">
        <v>70085813</v>
      </c>
      <c r="F14" s="159">
        <v>64945866</v>
      </c>
      <c r="G14" s="159">
        <v>66397852</v>
      </c>
      <c r="H14" s="159">
        <v>68148154</v>
      </c>
      <c r="I14" s="159">
        <v>69252322</v>
      </c>
      <c r="J14" s="159">
        <v>70418503</v>
      </c>
      <c r="K14" s="159">
        <v>74051945</v>
      </c>
      <c r="L14" s="159">
        <v>74676062</v>
      </c>
      <c r="M14" s="159">
        <v>79059253</v>
      </c>
      <c r="N14" s="159">
        <v>81096010</v>
      </c>
      <c r="O14" s="159">
        <v>79891345</v>
      </c>
      <c r="P14" s="159">
        <v>80793839</v>
      </c>
      <c r="Q14" s="159">
        <v>85301966</v>
      </c>
      <c r="R14" s="159">
        <v>86549015</v>
      </c>
      <c r="S14" s="159">
        <v>93445995</v>
      </c>
      <c r="T14" s="159">
        <v>99315610</v>
      </c>
      <c r="U14" s="159">
        <v>94716322</v>
      </c>
      <c r="V14" s="159">
        <v>88309097</v>
      </c>
      <c r="W14" s="159">
        <v>102914377</v>
      </c>
      <c r="X14" s="159">
        <v>114631836</v>
      </c>
      <c r="Y14" s="159">
        <v>117148947</v>
      </c>
      <c r="Z14" s="159">
        <v>121029026</v>
      </c>
      <c r="AA14" s="159">
        <v>127827917</v>
      </c>
      <c r="AB14" s="159">
        <v>133292845</v>
      </c>
      <c r="AC14" s="159">
        <v>137981981</v>
      </c>
      <c r="AD14" s="159">
        <v>145255510</v>
      </c>
      <c r="AE14" s="159">
        <v>144361269</v>
      </c>
      <c r="AF14" s="159">
        <v>148835986</v>
      </c>
      <c r="AG14" s="159">
        <v>140296352</v>
      </c>
      <c r="AH14" s="159">
        <v>148822975</v>
      </c>
      <c r="AI14" s="159">
        <v>158324020</v>
      </c>
      <c r="AJ14" s="153" t="s">
        <v>73</v>
      </c>
      <c r="AK14" s="170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5"/>
      <c r="DN14" s="155"/>
      <c r="DO14" s="155"/>
      <c r="DP14" s="155"/>
      <c r="DQ14" s="155"/>
      <c r="DR14" s="155"/>
      <c r="DS14" s="155"/>
      <c r="DT14" s="155"/>
      <c r="DU14" s="155"/>
      <c r="DV14" s="155"/>
      <c r="DW14" s="155"/>
      <c r="DX14" s="155"/>
      <c r="DY14" s="155"/>
      <c r="DZ14" s="155"/>
      <c r="EA14" s="155"/>
      <c r="EB14" s="155"/>
      <c r="EC14" s="155"/>
      <c r="ED14" s="155"/>
      <c r="EE14" s="155"/>
      <c r="EF14" s="155"/>
      <c r="EG14" s="155"/>
      <c r="EH14" s="155"/>
      <c r="EI14" s="155"/>
      <c r="EJ14" s="155"/>
      <c r="EK14" s="155"/>
      <c r="EL14" s="155"/>
      <c r="EM14" s="155"/>
      <c r="EN14" s="155"/>
      <c r="EO14" s="155"/>
      <c r="EP14" s="155"/>
      <c r="EQ14" s="155"/>
      <c r="ER14" s="155"/>
      <c r="ES14" s="155"/>
      <c r="ET14" s="155"/>
      <c r="EU14" s="155"/>
      <c r="EV14" s="155"/>
      <c r="EW14" s="155"/>
      <c r="EX14" s="155"/>
      <c r="EY14" s="155"/>
      <c r="EZ14" s="155"/>
      <c r="FA14" s="155"/>
      <c r="FB14" s="155"/>
      <c r="FC14" s="155"/>
      <c r="FD14" s="155"/>
      <c r="FE14" s="155"/>
      <c r="FF14" s="155"/>
      <c r="FG14" s="155"/>
      <c r="FH14" s="155"/>
      <c r="FI14" s="155"/>
      <c r="FJ14" s="155"/>
      <c r="FK14" s="155"/>
      <c r="FL14" s="155"/>
      <c r="FM14" s="155"/>
      <c r="FN14" s="155"/>
      <c r="FO14" s="155"/>
      <c r="FP14" s="155"/>
      <c r="FQ14" s="155"/>
      <c r="FR14" s="155"/>
      <c r="FS14" s="155"/>
      <c r="FT14" s="155"/>
      <c r="FU14" s="155"/>
      <c r="FV14" s="155"/>
      <c r="FW14" s="155"/>
      <c r="FX14" s="155"/>
      <c r="FY14" s="155"/>
      <c r="FZ14" s="155"/>
      <c r="GA14" s="155"/>
      <c r="GB14" s="155"/>
      <c r="GC14" s="155"/>
      <c r="GD14" s="155"/>
      <c r="GE14" s="155"/>
      <c r="GF14" s="155"/>
      <c r="GG14" s="155"/>
      <c r="GH14" s="155"/>
      <c r="GI14" s="155"/>
      <c r="GJ14" s="155"/>
      <c r="GK14" s="155"/>
      <c r="GL14" s="155"/>
      <c r="GM14" s="155"/>
      <c r="GN14" s="155"/>
      <c r="GO14" s="155"/>
      <c r="GP14" s="155"/>
      <c r="GQ14" s="155"/>
      <c r="GR14" s="155"/>
      <c r="GS14" s="155"/>
      <c r="GT14" s="155"/>
      <c r="GU14" s="155"/>
      <c r="GV14" s="155"/>
      <c r="GW14" s="155"/>
      <c r="GX14" s="155"/>
      <c r="GY14" s="155"/>
      <c r="GZ14" s="155"/>
      <c r="HA14" s="155"/>
      <c r="HB14" s="155"/>
      <c r="HC14" s="155"/>
      <c r="HD14" s="155"/>
      <c r="HE14" s="155"/>
      <c r="HF14" s="155"/>
      <c r="HG14" s="155"/>
      <c r="HH14" s="155"/>
      <c r="HI14" s="155"/>
      <c r="HJ14" s="155"/>
      <c r="HK14" s="155"/>
      <c r="HL14" s="155"/>
      <c r="HM14" s="155"/>
      <c r="HN14" s="155"/>
      <c r="HO14" s="155"/>
      <c r="HP14" s="155"/>
      <c r="HQ14" s="155"/>
      <c r="HR14" s="155"/>
      <c r="HS14" s="155"/>
      <c r="HT14" s="155"/>
      <c r="HU14" s="155"/>
      <c r="HV14" s="155"/>
      <c r="HW14" s="155"/>
      <c r="HX14" s="155"/>
      <c r="HY14" s="155"/>
      <c r="HZ14" s="155"/>
      <c r="IA14" s="155"/>
      <c r="IB14" s="155"/>
      <c r="IC14" s="155"/>
      <c r="ID14" s="155"/>
      <c r="IE14" s="155"/>
      <c r="IF14" s="155"/>
      <c r="IG14" s="155"/>
      <c r="IH14" s="155"/>
      <c r="II14" s="155"/>
      <c r="IJ14" s="155"/>
      <c r="IK14" s="155"/>
      <c r="IL14" s="155"/>
      <c r="IM14" s="155"/>
      <c r="IN14" s="155"/>
      <c r="IO14" s="155"/>
      <c r="IP14" s="155"/>
      <c r="IQ14" s="155"/>
      <c r="IR14" s="155"/>
      <c r="IS14" s="155"/>
      <c r="IT14" s="155"/>
      <c r="IU14" s="155"/>
      <c r="IV14" s="155"/>
    </row>
    <row r="15" spans="1:256" ht="12.75" customHeight="1">
      <c r="A15" s="194" t="s">
        <v>74</v>
      </c>
      <c r="B15" s="161" t="s">
        <v>167</v>
      </c>
      <c r="C15" s="227" t="s">
        <v>168</v>
      </c>
      <c r="D15" s="105" t="s">
        <v>148</v>
      </c>
      <c r="E15" s="105" t="s">
        <v>148</v>
      </c>
      <c r="F15" s="105" t="s">
        <v>148</v>
      </c>
      <c r="G15" s="105" t="s">
        <v>148</v>
      </c>
      <c r="H15" s="105" t="s">
        <v>148</v>
      </c>
      <c r="I15" s="105" t="s">
        <v>148</v>
      </c>
      <c r="J15" s="105" t="s">
        <v>148</v>
      </c>
      <c r="K15" s="105" t="s">
        <v>148</v>
      </c>
      <c r="L15" s="105" t="s">
        <v>148</v>
      </c>
      <c r="M15" s="105" t="s">
        <v>148</v>
      </c>
      <c r="N15" s="105" t="s">
        <v>148</v>
      </c>
      <c r="O15" s="105" t="s">
        <v>148</v>
      </c>
      <c r="P15" s="105" t="s">
        <v>148</v>
      </c>
      <c r="Q15" s="105" t="s">
        <v>148</v>
      </c>
      <c r="R15" s="105" t="s">
        <v>148</v>
      </c>
      <c r="S15" s="105" t="s">
        <v>148</v>
      </c>
      <c r="T15" s="105" t="s">
        <v>148</v>
      </c>
      <c r="U15" s="117">
        <v>7165764</v>
      </c>
      <c r="V15" s="117">
        <v>7401908</v>
      </c>
      <c r="W15" s="117">
        <v>7622631</v>
      </c>
      <c r="X15" s="117">
        <v>6553718</v>
      </c>
      <c r="Y15" s="117">
        <v>7541338</v>
      </c>
      <c r="Z15" s="117">
        <v>6995539</v>
      </c>
      <c r="AA15" s="117">
        <v>6485605</v>
      </c>
      <c r="AB15" s="117">
        <v>6291150</v>
      </c>
      <c r="AC15" s="117">
        <v>6702352</v>
      </c>
      <c r="AD15" s="117">
        <v>7837136</v>
      </c>
      <c r="AE15" s="117">
        <v>7625275</v>
      </c>
      <c r="AF15" s="117">
        <v>8248794</v>
      </c>
      <c r="AG15" s="117">
        <v>8383027</v>
      </c>
      <c r="AH15" s="117">
        <v>8654891</v>
      </c>
      <c r="AI15" s="105" t="s">
        <v>299</v>
      </c>
      <c r="AJ15" s="153" t="s">
        <v>74</v>
      </c>
      <c r="AK15" s="170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  <c r="DP15" s="157"/>
      <c r="DQ15" s="157"/>
      <c r="DR15" s="157"/>
      <c r="DS15" s="157"/>
      <c r="DT15" s="157"/>
      <c r="DU15" s="157"/>
      <c r="DV15" s="157"/>
      <c r="DW15" s="157"/>
      <c r="DX15" s="157"/>
      <c r="DY15" s="157"/>
      <c r="DZ15" s="157"/>
      <c r="EA15" s="157"/>
      <c r="EB15" s="157"/>
      <c r="EC15" s="157"/>
      <c r="ED15" s="157"/>
      <c r="EE15" s="157"/>
      <c r="EF15" s="157"/>
      <c r="EG15" s="157"/>
      <c r="EH15" s="157"/>
      <c r="EI15" s="157"/>
      <c r="EJ15" s="157"/>
      <c r="EK15" s="157"/>
      <c r="EL15" s="157"/>
      <c r="EM15" s="157"/>
      <c r="EN15" s="157"/>
      <c r="EO15" s="157"/>
      <c r="EP15" s="157"/>
      <c r="EQ15" s="157"/>
      <c r="ER15" s="157"/>
      <c r="ES15" s="157"/>
      <c r="ET15" s="157"/>
      <c r="EU15" s="157"/>
      <c r="EV15" s="157"/>
      <c r="EW15" s="157"/>
      <c r="EX15" s="157"/>
      <c r="EY15" s="157"/>
      <c r="EZ15" s="157"/>
      <c r="FA15" s="157"/>
      <c r="FB15" s="157"/>
      <c r="FC15" s="157"/>
      <c r="FD15" s="157"/>
      <c r="FE15" s="157"/>
      <c r="FF15" s="157"/>
      <c r="FG15" s="157"/>
      <c r="FH15" s="157"/>
      <c r="FI15" s="157"/>
      <c r="FJ15" s="157"/>
      <c r="FK15" s="157"/>
      <c r="FL15" s="157"/>
      <c r="FM15" s="157"/>
      <c r="FN15" s="157"/>
      <c r="FO15" s="157"/>
      <c r="FP15" s="157"/>
      <c r="FQ15" s="157"/>
      <c r="FR15" s="157"/>
      <c r="FS15" s="157"/>
      <c r="FT15" s="157"/>
      <c r="FU15" s="157"/>
      <c r="FV15" s="157"/>
      <c r="FW15" s="157"/>
      <c r="FX15" s="157"/>
      <c r="FY15" s="157"/>
      <c r="FZ15" s="157"/>
      <c r="GA15" s="157"/>
      <c r="GB15" s="157"/>
      <c r="GC15" s="157"/>
      <c r="GD15" s="157"/>
      <c r="GE15" s="157"/>
      <c r="GF15" s="157"/>
      <c r="GG15" s="157"/>
      <c r="GH15" s="157"/>
      <c r="GI15" s="157"/>
      <c r="GJ15" s="157"/>
      <c r="GK15" s="157"/>
      <c r="GL15" s="157"/>
      <c r="GM15" s="157"/>
      <c r="GN15" s="157"/>
      <c r="GO15" s="157"/>
      <c r="GP15" s="157"/>
      <c r="GQ15" s="157"/>
      <c r="GR15" s="157"/>
      <c r="GS15" s="157"/>
      <c r="GT15" s="157"/>
      <c r="GU15" s="157"/>
      <c r="GV15" s="157"/>
      <c r="GW15" s="157"/>
      <c r="GX15" s="157"/>
      <c r="GY15" s="157"/>
      <c r="GZ15" s="157"/>
      <c r="HA15" s="157"/>
      <c r="HB15" s="157"/>
      <c r="HC15" s="157"/>
      <c r="HD15" s="157"/>
      <c r="HE15" s="157"/>
      <c r="HF15" s="157"/>
      <c r="HG15" s="157"/>
      <c r="HH15" s="157"/>
      <c r="HI15" s="157"/>
      <c r="HJ15" s="157"/>
      <c r="HK15" s="157"/>
      <c r="HL15" s="157"/>
      <c r="HM15" s="157"/>
      <c r="HN15" s="157"/>
      <c r="HO15" s="157"/>
      <c r="HP15" s="157"/>
      <c r="HQ15" s="157"/>
      <c r="HR15" s="157"/>
      <c r="HS15" s="157"/>
      <c r="HT15" s="157"/>
      <c r="HU15" s="157"/>
      <c r="HV15" s="157"/>
      <c r="HW15" s="157"/>
      <c r="HX15" s="157"/>
      <c r="HY15" s="157"/>
      <c r="HZ15" s="157"/>
      <c r="IA15" s="157"/>
      <c r="IB15" s="157"/>
      <c r="IC15" s="157"/>
      <c r="ID15" s="157"/>
      <c r="IE15" s="157"/>
      <c r="IF15" s="157"/>
      <c r="IG15" s="157"/>
      <c r="IH15" s="157"/>
      <c r="II15" s="157"/>
      <c r="IJ15" s="157"/>
      <c r="IK15" s="157"/>
      <c r="IL15" s="157"/>
      <c r="IM15" s="157"/>
      <c r="IN15" s="157"/>
      <c r="IO15" s="157"/>
      <c r="IP15" s="157"/>
      <c r="IQ15" s="157"/>
      <c r="IR15" s="157"/>
      <c r="IS15" s="157"/>
      <c r="IT15" s="157"/>
      <c r="IU15" s="157"/>
      <c r="IV15" s="157"/>
    </row>
    <row r="16" spans="1:256" ht="12.75" customHeight="1">
      <c r="A16" s="194" t="s">
        <v>75</v>
      </c>
      <c r="B16" s="162" t="s">
        <v>169</v>
      </c>
      <c r="C16" s="227" t="s">
        <v>170</v>
      </c>
      <c r="D16" s="105" t="s">
        <v>148</v>
      </c>
      <c r="E16" s="105" t="s">
        <v>148</v>
      </c>
      <c r="F16" s="105" t="s">
        <v>148</v>
      </c>
      <c r="G16" s="105" t="s">
        <v>148</v>
      </c>
      <c r="H16" s="105" t="s">
        <v>148</v>
      </c>
      <c r="I16" s="105" t="s">
        <v>148</v>
      </c>
      <c r="J16" s="105" t="s">
        <v>148</v>
      </c>
      <c r="K16" s="105" t="s">
        <v>148</v>
      </c>
      <c r="L16" s="105" t="s">
        <v>148</v>
      </c>
      <c r="M16" s="105" t="s">
        <v>148</v>
      </c>
      <c r="N16" s="105" t="s">
        <v>148</v>
      </c>
      <c r="O16" s="105" t="s">
        <v>148</v>
      </c>
      <c r="P16" s="105" t="s">
        <v>148</v>
      </c>
      <c r="Q16" s="105" t="s">
        <v>148</v>
      </c>
      <c r="R16" s="105" t="s">
        <v>148</v>
      </c>
      <c r="S16" s="105" t="s">
        <v>148</v>
      </c>
      <c r="T16" s="105" t="s">
        <v>148</v>
      </c>
      <c r="U16" s="163">
        <v>2351428</v>
      </c>
      <c r="V16" s="163">
        <v>2315323</v>
      </c>
      <c r="W16" s="163">
        <v>2304049</v>
      </c>
      <c r="X16" s="163">
        <v>2515518</v>
      </c>
      <c r="Y16" s="163">
        <v>2648515</v>
      </c>
      <c r="Z16" s="163">
        <v>2628746</v>
      </c>
      <c r="AA16" s="163">
        <v>3200095</v>
      </c>
      <c r="AB16" s="163">
        <v>3416910</v>
      </c>
      <c r="AC16" s="163">
        <v>3642313</v>
      </c>
      <c r="AD16" s="163">
        <v>3968767</v>
      </c>
      <c r="AE16" s="163">
        <v>4250635</v>
      </c>
      <c r="AF16" s="163">
        <v>4503287</v>
      </c>
      <c r="AG16" s="163">
        <v>4622782</v>
      </c>
      <c r="AH16" s="163">
        <v>4424111</v>
      </c>
      <c r="AI16" s="105" t="s">
        <v>299</v>
      </c>
      <c r="AJ16" s="153" t="s">
        <v>75</v>
      </c>
      <c r="AK16" s="170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  <c r="DP16" s="157"/>
      <c r="DQ16" s="157"/>
      <c r="DR16" s="157"/>
      <c r="DS16" s="157"/>
      <c r="DT16" s="157"/>
      <c r="DU16" s="157"/>
      <c r="DV16" s="157"/>
      <c r="DW16" s="157"/>
      <c r="DX16" s="157"/>
      <c r="DY16" s="157"/>
      <c r="DZ16" s="157"/>
      <c r="EA16" s="157"/>
      <c r="EB16" s="157"/>
      <c r="EC16" s="157"/>
      <c r="ED16" s="157"/>
      <c r="EE16" s="157"/>
      <c r="EF16" s="157"/>
      <c r="EG16" s="157"/>
      <c r="EH16" s="157"/>
      <c r="EI16" s="157"/>
      <c r="EJ16" s="157"/>
      <c r="EK16" s="157"/>
      <c r="EL16" s="157"/>
      <c r="EM16" s="157"/>
      <c r="EN16" s="157"/>
      <c r="EO16" s="157"/>
      <c r="EP16" s="157"/>
      <c r="EQ16" s="157"/>
      <c r="ER16" s="157"/>
      <c r="ES16" s="157"/>
      <c r="ET16" s="157"/>
      <c r="EU16" s="157"/>
      <c r="EV16" s="157"/>
      <c r="EW16" s="157"/>
      <c r="EX16" s="157"/>
      <c r="EY16" s="157"/>
      <c r="EZ16" s="157"/>
      <c r="FA16" s="157"/>
      <c r="FB16" s="157"/>
      <c r="FC16" s="157"/>
      <c r="FD16" s="157"/>
      <c r="FE16" s="157"/>
      <c r="FF16" s="157"/>
      <c r="FG16" s="157"/>
      <c r="FH16" s="157"/>
      <c r="FI16" s="157"/>
      <c r="FJ16" s="157"/>
      <c r="FK16" s="157"/>
      <c r="FL16" s="157"/>
      <c r="FM16" s="157"/>
      <c r="FN16" s="157"/>
      <c r="FO16" s="157"/>
      <c r="FP16" s="157"/>
      <c r="FQ16" s="157"/>
      <c r="FR16" s="157"/>
      <c r="FS16" s="157"/>
      <c r="FT16" s="157"/>
      <c r="FU16" s="157"/>
      <c r="FV16" s="157"/>
      <c r="FW16" s="157"/>
      <c r="FX16" s="157"/>
      <c r="FY16" s="157"/>
      <c r="FZ16" s="157"/>
      <c r="GA16" s="157"/>
      <c r="GB16" s="157"/>
      <c r="GC16" s="157"/>
      <c r="GD16" s="157"/>
      <c r="GE16" s="157"/>
      <c r="GF16" s="157"/>
      <c r="GG16" s="157"/>
      <c r="GH16" s="157"/>
      <c r="GI16" s="157"/>
      <c r="GJ16" s="157"/>
      <c r="GK16" s="157"/>
      <c r="GL16" s="157"/>
      <c r="GM16" s="157"/>
      <c r="GN16" s="157"/>
      <c r="GO16" s="157"/>
      <c r="GP16" s="157"/>
      <c r="GQ16" s="157"/>
      <c r="GR16" s="157"/>
      <c r="GS16" s="157"/>
      <c r="GT16" s="157"/>
      <c r="GU16" s="157"/>
      <c r="GV16" s="157"/>
      <c r="GW16" s="157"/>
      <c r="GX16" s="157"/>
      <c r="GY16" s="157"/>
      <c r="GZ16" s="157"/>
      <c r="HA16" s="157"/>
      <c r="HB16" s="157"/>
      <c r="HC16" s="157"/>
      <c r="HD16" s="157"/>
      <c r="HE16" s="157"/>
      <c r="HF16" s="157"/>
      <c r="HG16" s="157"/>
      <c r="HH16" s="157"/>
      <c r="HI16" s="157"/>
      <c r="HJ16" s="157"/>
      <c r="HK16" s="157"/>
      <c r="HL16" s="157"/>
      <c r="HM16" s="157"/>
      <c r="HN16" s="157"/>
      <c r="HO16" s="157"/>
      <c r="HP16" s="157"/>
      <c r="HQ16" s="157"/>
      <c r="HR16" s="157"/>
      <c r="HS16" s="157"/>
      <c r="HT16" s="157"/>
      <c r="HU16" s="157"/>
      <c r="HV16" s="157"/>
      <c r="HW16" s="157"/>
      <c r="HX16" s="157"/>
      <c r="HY16" s="157"/>
      <c r="HZ16" s="157"/>
      <c r="IA16" s="157"/>
      <c r="IB16" s="157"/>
      <c r="IC16" s="157"/>
      <c r="ID16" s="157"/>
      <c r="IE16" s="157"/>
      <c r="IF16" s="157"/>
      <c r="IG16" s="157"/>
      <c r="IH16" s="157"/>
      <c r="II16" s="157"/>
      <c r="IJ16" s="157"/>
      <c r="IK16" s="157"/>
      <c r="IL16" s="157"/>
      <c r="IM16" s="157"/>
      <c r="IN16" s="157"/>
      <c r="IO16" s="157"/>
      <c r="IP16" s="157"/>
      <c r="IQ16" s="157"/>
      <c r="IR16" s="157"/>
      <c r="IS16" s="157"/>
      <c r="IT16" s="157"/>
      <c r="IU16" s="157"/>
      <c r="IV16" s="157"/>
    </row>
    <row r="17" spans="1:256" ht="12.75" customHeight="1">
      <c r="A17" s="194" t="s">
        <v>76</v>
      </c>
      <c r="B17" s="162" t="s">
        <v>171</v>
      </c>
      <c r="C17" s="227" t="s">
        <v>172</v>
      </c>
      <c r="D17" s="163">
        <v>15027065</v>
      </c>
      <c r="E17" s="163">
        <v>17361218</v>
      </c>
      <c r="F17" s="163">
        <v>17986625</v>
      </c>
      <c r="G17" s="163">
        <v>18312194</v>
      </c>
      <c r="H17" s="163">
        <v>17114732</v>
      </c>
      <c r="I17" s="163">
        <v>15802602</v>
      </c>
      <c r="J17" s="163">
        <v>15263362</v>
      </c>
      <c r="K17" s="163">
        <v>15673687</v>
      </c>
      <c r="L17" s="163">
        <v>16185495</v>
      </c>
      <c r="M17" s="163">
        <v>16358749</v>
      </c>
      <c r="N17" s="163">
        <v>16396243</v>
      </c>
      <c r="O17" s="163">
        <v>15773218</v>
      </c>
      <c r="P17" s="163">
        <v>15239028</v>
      </c>
      <c r="Q17" s="163">
        <v>14900948</v>
      </c>
      <c r="R17" s="163">
        <v>14666356</v>
      </c>
      <c r="S17" s="163">
        <v>15263049</v>
      </c>
      <c r="T17" s="163">
        <v>15747930</v>
      </c>
      <c r="U17" s="163">
        <v>17023095</v>
      </c>
      <c r="V17" s="163">
        <v>17051900</v>
      </c>
      <c r="W17" s="163">
        <v>19100758</v>
      </c>
      <c r="X17" s="163">
        <v>19913288</v>
      </c>
      <c r="Y17" s="163">
        <v>20755786</v>
      </c>
      <c r="Z17" s="163">
        <v>21517480</v>
      </c>
      <c r="AA17" s="163">
        <v>22945822</v>
      </c>
      <c r="AB17" s="163">
        <v>23788691</v>
      </c>
      <c r="AC17" s="163">
        <v>25332473</v>
      </c>
      <c r="AD17" s="163">
        <v>26377691</v>
      </c>
      <c r="AE17" s="163">
        <v>28622440</v>
      </c>
      <c r="AF17" s="163">
        <v>30126531</v>
      </c>
      <c r="AG17" s="163">
        <v>32776498</v>
      </c>
      <c r="AH17" s="163">
        <v>36072439</v>
      </c>
      <c r="AI17" s="163">
        <v>43047866</v>
      </c>
      <c r="AJ17" s="153" t="s">
        <v>76</v>
      </c>
      <c r="AK17" s="170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  <c r="DQ17" s="157"/>
      <c r="DR17" s="157"/>
      <c r="DS17" s="157"/>
      <c r="DT17" s="157"/>
      <c r="DU17" s="157"/>
      <c r="DV17" s="157"/>
      <c r="DW17" s="157"/>
      <c r="DX17" s="157"/>
      <c r="DY17" s="157"/>
      <c r="DZ17" s="157"/>
      <c r="EA17" s="157"/>
      <c r="EB17" s="157"/>
      <c r="EC17" s="157"/>
      <c r="ED17" s="157"/>
      <c r="EE17" s="157"/>
      <c r="EF17" s="157"/>
      <c r="EG17" s="157"/>
      <c r="EH17" s="157"/>
      <c r="EI17" s="157"/>
      <c r="EJ17" s="157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/>
      <c r="EU17" s="157"/>
      <c r="EV17" s="157"/>
      <c r="EW17" s="157"/>
      <c r="EX17" s="157"/>
      <c r="EY17" s="157"/>
      <c r="EZ17" s="157"/>
      <c r="FA17" s="157"/>
      <c r="FB17" s="157"/>
      <c r="FC17" s="157"/>
      <c r="FD17" s="157"/>
      <c r="FE17" s="157"/>
      <c r="FF17" s="157"/>
      <c r="FG17" s="157"/>
      <c r="FH17" s="157"/>
      <c r="FI17" s="157"/>
      <c r="FJ17" s="157"/>
      <c r="FK17" s="157"/>
      <c r="FL17" s="157"/>
      <c r="FM17" s="157"/>
      <c r="FN17" s="157"/>
      <c r="FO17" s="157"/>
      <c r="FP17" s="157"/>
      <c r="FQ17" s="157"/>
      <c r="FR17" s="157"/>
      <c r="FS17" s="157"/>
      <c r="FT17" s="157"/>
      <c r="FU17" s="157"/>
      <c r="FV17" s="157"/>
      <c r="FW17" s="157"/>
      <c r="FX17" s="157"/>
      <c r="FY17" s="157"/>
      <c r="FZ17" s="157"/>
      <c r="GA17" s="157"/>
      <c r="GB17" s="157"/>
      <c r="GC17" s="157"/>
      <c r="GD17" s="157"/>
      <c r="GE17" s="157"/>
      <c r="GF17" s="157"/>
      <c r="GG17" s="157"/>
      <c r="GH17" s="157"/>
      <c r="GI17" s="157"/>
      <c r="GJ17" s="157"/>
      <c r="GK17" s="157"/>
      <c r="GL17" s="157"/>
      <c r="GM17" s="157"/>
      <c r="GN17" s="157"/>
      <c r="GO17" s="157"/>
      <c r="GP17" s="157"/>
      <c r="GQ17" s="157"/>
      <c r="GR17" s="157"/>
      <c r="GS17" s="157"/>
      <c r="GT17" s="157"/>
      <c r="GU17" s="157"/>
      <c r="GV17" s="157"/>
      <c r="GW17" s="157"/>
      <c r="GX17" s="157"/>
      <c r="GY17" s="157"/>
      <c r="GZ17" s="157"/>
      <c r="HA17" s="157"/>
      <c r="HB17" s="157"/>
      <c r="HC17" s="157"/>
      <c r="HD17" s="157"/>
      <c r="HE17" s="157"/>
      <c r="HF17" s="157"/>
      <c r="HG17" s="157"/>
      <c r="HH17" s="157"/>
      <c r="HI17" s="157"/>
      <c r="HJ17" s="157"/>
      <c r="HK17" s="157"/>
      <c r="HL17" s="157"/>
      <c r="HM17" s="157"/>
      <c r="HN17" s="157"/>
      <c r="HO17" s="157"/>
      <c r="HP17" s="157"/>
      <c r="HQ17" s="157"/>
      <c r="HR17" s="157"/>
      <c r="HS17" s="157"/>
      <c r="HT17" s="157"/>
      <c r="HU17" s="157"/>
      <c r="HV17" s="157"/>
      <c r="HW17" s="157"/>
      <c r="HX17" s="157"/>
      <c r="HY17" s="157"/>
      <c r="HZ17" s="157"/>
      <c r="IA17" s="157"/>
      <c r="IB17" s="157"/>
      <c r="IC17" s="157"/>
      <c r="ID17" s="157"/>
      <c r="IE17" s="157"/>
      <c r="IF17" s="157"/>
      <c r="IG17" s="157"/>
      <c r="IH17" s="157"/>
      <c r="II17" s="157"/>
      <c r="IJ17" s="157"/>
      <c r="IK17" s="157"/>
      <c r="IL17" s="157"/>
      <c r="IM17" s="157"/>
      <c r="IN17" s="157"/>
      <c r="IO17" s="157"/>
      <c r="IP17" s="157"/>
      <c r="IQ17" s="157"/>
      <c r="IR17" s="157"/>
      <c r="IS17" s="157"/>
      <c r="IT17" s="157"/>
      <c r="IU17" s="157"/>
      <c r="IV17" s="157"/>
    </row>
    <row r="18" spans="1:256" ht="12.75" customHeight="1">
      <c r="A18" s="194" t="s">
        <v>77</v>
      </c>
      <c r="B18" s="156" t="s">
        <v>173</v>
      </c>
      <c r="C18" s="226" t="s">
        <v>174</v>
      </c>
      <c r="D18" s="164">
        <v>147037252</v>
      </c>
      <c r="E18" s="164">
        <v>160084827</v>
      </c>
      <c r="F18" s="164">
        <v>168770538</v>
      </c>
      <c r="G18" s="164">
        <v>174295872</v>
      </c>
      <c r="H18" s="164">
        <v>182061338</v>
      </c>
      <c r="I18" s="164">
        <v>186668626</v>
      </c>
      <c r="J18" s="164">
        <v>193325862</v>
      </c>
      <c r="K18" s="164">
        <v>201562971</v>
      </c>
      <c r="L18" s="164">
        <v>208574642</v>
      </c>
      <c r="M18" s="164">
        <v>216309762</v>
      </c>
      <c r="N18" s="164">
        <v>227047856</v>
      </c>
      <c r="O18" s="164">
        <v>236800092</v>
      </c>
      <c r="P18" s="164">
        <v>235075716</v>
      </c>
      <c r="Q18" s="164">
        <v>242192762</v>
      </c>
      <c r="R18" s="164">
        <v>246421239</v>
      </c>
      <c r="S18" s="164">
        <v>253668136</v>
      </c>
      <c r="T18" s="164">
        <v>262145886</v>
      </c>
      <c r="U18" s="164">
        <v>266881624</v>
      </c>
      <c r="V18" s="164">
        <v>265105297</v>
      </c>
      <c r="W18" s="164">
        <v>270387673</v>
      </c>
      <c r="X18" s="164">
        <v>285168750</v>
      </c>
      <c r="Y18" s="164">
        <v>292953635</v>
      </c>
      <c r="Z18" s="164">
        <v>302868913</v>
      </c>
      <c r="AA18" s="164">
        <v>314602335</v>
      </c>
      <c r="AB18" s="164">
        <v>327540006</v>
      </c>
      <c r="AC18" s="164">
        <v>341512180</v>
      </c>
      <c r="AD18" s="164">
        <v>356304688</v>
      </c>
      <c r="AE18" s="164">
        <v>368846654</v>
      </c>
      <c r="AF18" s="164">
        <v>382899495</v>
      </c>
      <c r="AG18" s="164">
        <v>380240019</v>
      </c>
      <c r="AH18" s="164">
        <v>398035578</v>
      </c>
      <c r="AI18" s="164">
        <v>424975534</v>
      </c>
      <c r="AJ18" s="153" t="s">
        <v>77</v>
      </c>
      <c r="AK18" s="154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  <c r="DH18" s="157"/>
      <c r="DI18" s="157"/>
      <c r="DJ18" s="157"/>
      <c r="DK18" s="157"/>
      <c r="DL18" s="157"/>
      <c r="DM18" s="157"/>
      <c r="DN18" s="157"/>
      <c r="DO18" s="157"/>
      <c r="DP18" s="157"/>
      <c r="DQ18" s="157"/>
      <c r="DR18" s="157"/>
      <c r="DS18" s="157"/>
      <c r="DT18" s="157"/>
      <c r="DU18" s="157"/>
      <c r="DV18" s="157"/>
      <c r="DW18" s="157"/>
      <c r="DX18" s="157"/>
      <c r="DY18" s="157"/>
      <c r="DZ18" s="157"/>
      <c r="EA18" s="157"/>
      <c r="EB18" s="157"/>
      <c r="EC18" s="157"/>
      <c r="ED18" s="157"/>
      <c r="EE18" s="157"/>
      <c r="EF18" s="157"/>
      <c r="EG18" s="157"/>
      <c r="EH18" s="157"/>
      <c r="EI18" s="157"/>
      <c r="EJ18" s="157"/>
      <c r="EK18" s="157"/>
      <c r="EL18" s="157"/>
      <c r="EM18" s="157"/>
      <c r="EN18" s="157"/>
      <c r="EO18" s="157"/>
      <c r="EP18" s="157"/>
      <c r="EQ18" s="157"/>
      <c r="ER18" s="157"/>
      <c r="ES18" s="157"/>
      <c r="ET18" s="157"/>
      <c r="EU18" s="157"/>
      <c r="EV18" s="157"/>
      <c r="EW18" s="157"/>
      <c r="EX18" s="157"/>
      <c r="EY18" s="157"/>
      <c r="EZ18" s="157"/>
      <c r="FA18" s="157"/>
      <c r="FB18" s="157"/>
      <c r="FC18" s="157"/>
      <c r="FD18" s="157"/>
      <c r="FE18" s="157"/>
      <c r="FF18" s="157"/>
      <c r="FG18" s="157"/>
      <c r="FH18" s="157"/>
      <c r="FI18" s="157"/>
      <c r="FJ18" s="157"/>
      <c r="FK18" s="157"/>
      <c r="FL18" s="157"/>
      <c r="FM18" s="157"/>
      <c r="FN18" s="157"/>
      <c r="FO18" s="157"/>
      <c r="FP18" s="157"/>
      <c r="FQ18" s="157"/>
      <c r="FR18" s="157"/>
      <c r="FS18" s="157"/>
      <c r="FT18" s="157"/>
      <c r="FU18" s="157"/>
      <c r="FV18" s="157"/>
      <c r="FW18" s="157"/>
      <c r="FX18" s="157"/>
      <c r="FY18" s="157"/>
      <c r="FZ18" s="157"/>
      <c r="GA18" s="157"/>
      <c r="GB18" s="157"/>
      <c r="GC18" s="157"/>
      <c r="GD18" s="157"/>
      <c r="GE18" s="157"/>
      <c r="GF18" s="157"/>
      <c r="GG18" s="157"/>
      <c r="GH18" s="157"/>
      <c r="GI18" s="157"/>
      <c r="GJ18" s="157"/>
      <c r="GK18" s="157"/>
      <c r="GL18" s="157"/>
      <c r="GM18" s="157"/>
      <c r="GN18" s="157"/>
      <c r="GO18" s="157"/>
      <c r="GP18" s="157"/>
      <c r="GQ18" s="157"/>
      <c r="GR18" s="157"/>
      <c r="GS18" s="157"/>
      <c r="GT18" s="157"/>
      <c r="GU18" s="157"/>
      <c r="GV18" s="157"/>
      <c r="GW18" s="157"/>
      <c r="GX18" s="157"/>
      <c r="GY18" s="157"/>
      <c r="GZ18" s="157"/>
      <c r="HA18" s="157"/>
      <c r="HB18" s="157"/>
      <c r="HC18" s="157"/>
      <c r="HD18" s="157"/>
      <c r="HE18" s="157"/>
      <c r="HF18" s="157"/>
      <c r="HG18" s="157"/>
      <c r="HH18" s="157"/>
      <c r="HI18" s="157"/>
      <c r="HJ18" s="157"/>
      <c r="HK18" s="157"/>
      <c r="HL18" s="157"/>
      <c r="HM18" s="157"/>
      <c r="HN18" s="157"/>
      <c r="HO18" s="157"/>
      <c r="HP18" s="157"/>
      <c r="HQ18" s="157"/>
      <c r="HR18" s="157"/>
      <c r="HS18" s="157"/>
      <c r="HT18" s="157"/>
      <c r="HU18" s="157"/>
      <c r="HV18" s="157"/>
      <c r="HW18" s="157"/>
      <c r="HX18" s="157"/>
      <c r="HY18" s="157"/>
      <c r="HZ18" s="157"/>
      <c r="IA18" s="157"/>
      <c r="IB18" s="157"/>
      <c r="IC18" s="157"/>
      <c r="ID18" s="157"/>
      <c r="IE18" s="157"/>
      <c r="IF18" s="157"/>
      <c r="IG18" s="157"/>
      <c r="IH18" s="157"/>
      <c r="II18" s="157"/>
      <c r="IJ18" s="157"/>
      <c r="IK18" s="157"/>
      <c r="IL18" s="157"/>
      <c r="IM18" s="157"/>
      <c r="IN18" s="157"/>
      <c r="IO18" s="157"/>
      <c r="IP18" s="157"/>
      <c r="IQ18" s="157"/>
      <c r="IR18" s="157"/>
      <c r="IS18" s="157"/>
      <c r="IT18" s="157"/>
      <c r="IU18" s="157"/>
      <c r="IV18" s="157"/>
    </row>
    <row r="19" spans="1:256" ht="12.75" customHeight="1">
      <c r="A19" s="194" t="s">
        <v>78</v>
      </c>
      <c r="B19" s="156" t="s">
        <v>226</v>
      </c>
      <c r="C19" s="226" t="s">
        <v>289</v>
      </c>
      <c r="D19" s="164">
        <v>47255315</v>
      </c>
      <c r="E19" s="164">
        <v>48687477</v>
      </c>
      <c r="F19" s="164">
        <v>50072293</v>
      </c>
      <c r="G19" s="164">
        <v>51499681</v>
      </c>
      <c r="H19" s="164">
        <v>54074524</v>
      </c>
      <c r="I19" s="164">
        <v>53677096</v>
      </c>
      <c r="J19" s="164">
        <v>56699433</v>
      </c>
      <c r="K19" s="164">
        <v>61697557</v>
      </c>
      <c r="L19" s="164">
        <v>62224946</v>
      </c>
      <c r="M19" s="164">
        <v>64843509</v>
      </c>
      <c r="N19" s="164">
        <v>68463561</v>
      </c>
      <c r="O19" s="164">
        <v>70225950</v>
      </c>
      <c r="P19" s="164">
        <v>68929709</v>
      </c>
      <c r="Q19" s="164">
        <v>70199499</v>
      </c>
      <c r="R19" s="164">
        <v>71421687</v>
      </c>
      <c r="S19" s="164">
        <v>73809590</v>
      </c>
      <c r="T19" s="164">
        <v>76460233</v>
      </c>
      <c r="U19" s="164">
        <v>78974593</v>
      </c>
      <c r="V19" s="164">
        <v>77336624</v>
      </c>
      <c r="W19" s="164">
        <v>77533903</v>
      </c>
      <c r="X19" s="164">
        <v>83528166</v>
      </c>
      <c r="Y19" s="164">
        <v>86775610</v>
      </c>
      <c r="Z19" s="164">
        <v>89516344</v>
      </c>
      <c r="AA19" s="164">
        <v>94462165</v>
      </c>
      <c r="AB19" s="164">
        <v>98913574</v>
      </c>
      <c r="AC19" s="164">
        <v>104110913</v>
      </c>
      <c r="AD19" s="164">
        <v>108998073</v>
      </c>
      <c r="AE19" s="164">
        <v>112441313</v>
      </c>
      <c r="AF19" s="164">
        <v>117778528</v>
      </c>
      <c r="AG19" s="164">
        <v>114985998</v>
      </c>
      <c r="AH19" s="164">
        <v>123220336</v>
      </c>
      <c r="AI19" s="164">
        <v>138299649</v>
      </c>
      <c r="AJ19" s="153" t="s">
        <v>78</v>
      </c>
      <c r="AK19" s="154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7"/>
      <c r="DD19" s="157"/>
      <c r="DE19" s="157"/>
      <c r="DF19" s="157"/>
      <c r="DG19" s="157"/>
      <c r="DH19" s="157"/>
      <c r="DI19" s="157"/>
      <c r="DJ19" s="157"/>
      <c r="DK19" s="157"/>
      <c r="DL19" s="157"/>
      <c r="DM19" s="157"/>
      <c r="DN19" s="157"/>
      <c r="DO19" s="157"/>
      <c r="DP19" s="157"/>
      <c r="DQ19" s="157"/>
      <c r="DR19" s="157"/>
      <c r="DS19" s="157"/>
      <c r="DT19" s="157"/>
      <c r="DU19" s="157"/>
      <c r="DV19" s="157"/>
      <c r="DW19" s="157"/>
      <c r="DX19" s="157"/>
      <c r="DY19" s="157"/>
      <c r="DZ19" s="157"/>
      <c r="EA19" s="157"/>
      <c r="EB19" s="157"/>
      <c r="EC19" s="157"/>
      <c r="ED19" s="157"/>
      <c r="EE19" s="157"/>
      <c r="EF19" s="157"/>
      <c r="EG19" s="157"/>
      <c r="EH19" s="157"/>
      <c r="EI19" s="157"/>
      <c r="EJ19" s="157"/>
      <c r="EK19" s="157"/>
      <c r="EL19" s="157"/>
      <c r="EM19" s="157"/>
      <c r="EN19" s="157"/>
      <c r="EO19" s="157"/>
      <c r="EP19" s="157"/>
      <c r="EQ19" s="157"/>
      <c r="ER19" s="157"/>
      <c r="ES19" s="157"/>
      <c r="ET19" s="157"/>
      <c r="EU19" s="157"/>
      <c r="EV19" s="157"/>
      <c r="EW19" s="157"/>
      <c r="EX19" s="157"/>
      <c r="EY19" s="157"/>
      <c r="EZ19" s="157"/>
      <c r="FA19" s="157"/>
      <c r="FB19" s="157"/>
      <c r="FC19" s="157"/>
      <c r="FD19" s="157"/>
      <c r="FE19" s="157"/>
      <c r="FF19" s="157"/>
      <c r="FG19" s="157"/>
      <c r="FH19" s="157"/>
      <c r="FI19" s="157"/>
      <c r="FJ19" s="157"/>
      <c r="FK19" s="157"/>
      <c r="FL19" s="157"/>
      <c r="FM19" s="157"/>
      <c r="FN19" s="157"/>
      <c r="FO19" s="157"/>
      <c r="FP19" s="157"/>
      <c r="FQ19" s="157"/>
      <c r="FR19" s="157"/>
      <c r="FS19" s="157"/>
      <c r="FT19" s="157"/>
      <c r="FU19" s="157"/>
      <c r="FV19" s="157"/>
      <c r="FW19" s="157"/>
      <c r="FX19" s="157"/>
      <c r="FY19" s="157"/>
      <c r="FZ19" s="157"/>
      <c r="GA19" s="157"/>
      <c r="GB19" s="157"/>
      <c r="GC19" s="157"/>
      <c r="GD19" s="157"/>
      <c r="GE19" s="157"/>
      <c r="GF19" s="157"/>
      <c r="GG19" s="157"/>
      <c r="GH19" s="157"/>
      <c r="GI19" s="157"/>
      <c r="GJ19" s="157"/>
      <c r="GK19" s="157"/>
      <c r="GL19" s="157"/>
      <c r="GM19" s="157"/>
      <c r="GN19" s="157"/>
      <c r="GO19" s="157"/>
      <c r="GP19" s="157"/>
      <c r="GQ19" s="157"/>
      <c r="GR19" s="157"/>
      <c r="GS19" s="157"/>
      <c r="GT19" s="157"/>
      <c r="GU19" s="157"/>
      <c r="GV19" s="157"/>
      <c r="GW19" s="157"/>
      <c r="GX19" s="157"/>
      <c r="GY19" s="157"/>
      <c r="GZ19" s="157"/>
      <c r="HA19" s="157"/>
      <c r="HB19" s="157"/>
      <c r="HC19" s="157"/>
      <c r="HD19" s="157"/>
      <c r="HE19" s="157"/>
      <c r="HF19" s="157"/>
      <c r="HG19" s="157"/>
      <c r="HH19" s="157"/>
      <c r="HI19" s="157"/>
      <c r="HJ19" s="157"/>
      <c r="HK19" s="157"/>
      <c r="HL19" s="157"/>
      <c r="HM19" s="157"/>
      <c r="HN19" s="157"/>
      <c r="HO19" s="157"/>
      <c r="HP19" s="157"/>
      <c r="HQ19" s="157"/>
      <c r="HR19" s="157"/>
      <c r="HS19" s="157"/>
      <c r="HT19" s="157"/>
      <c r="HU19" s="157"/>
      <c r="HV19" s="157"/>
      <c r="HW19" s="157"/>
      <c r="HX19" s="157"/>
      <c r="HY19" s="157"/>
      <c r="HZ19" s="157"/>
      <c r="IA19" s="157"/>
      <c r="IB19" s="157"/>
      <c r="IC19" s="157"/>
      <c r="ID19" s="157"/>
      <c r="IE19" s="157"/>
      <c r="IF19" s="157"/>
      <c r="IG19" s="157"/>
      <c r="IH19" s="157"/>
      <c r="II19" s="157"/>
      <c r="IJ19" s="157"/>
      <c r="IK19" s="157"/>
      <c r="IL19" s="157"/>
      <c r="IM19" s="157"/>
      <c r="IN19" s="157"/>
      <c r="IO19" s="157"/>
      <c r="IP19" s="157"/>
      <c r="IQ19" s="157"/>
      <c r="IR19" s="157"/>
      <c r="IS19" s="157"/>
      <c r="IT19" s="157"/>
      <c r="IU19" s="157"/>
      <c r="IV19" s="157"/>
    </row>
    <row r="20" spans="1:256" ht="12.75" customHeight="1">
      <c r="A20" s="194" t="s">
        <v>79</v>
      </c>
      <c r="B20" s="162" t="s">
        <v>175</v>
      </c>
      <c r="C20" s="227" t="s">
        <v>176</v>
      </c>
      <c r="D20" s="105" t="s">
        <v>148</v>
      </c>
      <c r="E20" s="105" t="s">
        <v>148</v>
      </c>
      <c r="F20" s="105" t="s">
        <v>148</v>
      </c>
      <c r="G20" s="105" t="s">
        <v>148</v>
      </c>
      <c r="H20" s="105" t="s">
        <v>148</v>
      </c>
      <c r="I20" s="105" t="s">
        <v>148</v>
      </c>
      <c r="J20" s="105" t="s">
        <v>148</v>
      </c>
      <c r="K20" s="105" t="s">
        <v>148</v>
      </c>
      <c r="L20" s="105" t="s">
        <v>148</v>
      </c>
      <c r="M20" s="105" t="s">
        <v>148</v>
      </c>
      <c r="N20" s="105" t="s">
        <v>148</v>
      </c>
      <c r="O20" s="105" t="s">
        <v>148</v>
      </c>
      <c r="P20" s="105" t="s">
        <v>148</v>
      </c>
      <c r="Q20" s="105" t="s">
        <v>148</v>
      </c>
      <c r="R20" s="105" t="s">
        <v>148</v>
      </c>
      <c r="S20" s="105" t="s">
        <v>148</v>
      </c>
      <c r="T20" s="105" t="s">
        <v>148</v>
      </c>
      <c r="U20" s="163">
        <v>39872483</v>
      </c>
      <c r="V20" s="163">
        <v>37856361</v>
      </c>
      <c r="W20" s="163">
        <v>37922036</v>
      </c>
      <c r="X20" s="163">
        <v>40216228</v>
      </c>
      <c r="Y20" s="163">
        <v>40034168</v>
      </c>
      <c r="Z20" s="163">
        <v>41165186</v>
      </c>
      <c r="AA20" s="163">
        <v>44098718</v>
      </c>
      <c r="AB20" s="163">
        <v>46525578</v>
      </c>
      <c r="AC20" s="163">
        <v>49505208</v>
      </c>
      <c r="AD20" s="163">
        <v>52664039</v>
      </c>
      <c r="AE20" s="163">
        <v>53941035</v>
      </c>
      <c r="AF20" s="163">
        <v>55822917</v>
      </c>
      <c r="AG20" s="163">
        <v>58059266</v>
      </c>
      <c r="AH20" s="163">
        <v>62180871</v>
      </c>
      <c r="AI20" s="105" t="s">
        <v>299</v>
      </c>
      <c r="AJ20" s="153" t="s">
        <v>79</v>
      </c>
      <c r="AK20" s="154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  <c r="DH20" s="157"/>
      <c r="DI20" s="157"/>
      <c r="DJ20" s="157"/>
      <c r="DK20" s="157"/>
      <c r="DL20" s="157"/>
      <c r="DM20" s="157"/>
      <c r="DN20" s="157"/>
      <c r="DO20" s="157"/>
      <c r="DP20" s="157"/>
      <c r="DQ20" s="157"/>
      <c r="DR20" s="157"/>
      <c r="DS20" s="157"/>
      <c r="DT20" s="157"/>
      <c r="DU20" s="157"/>
      <c r="DV20" s="157"/>
      <c r="DW20" s="157"/>
      <c r="DX20" s="157"/>
      <c r="DY20" s="157"/>
      <c r="DZ20" s="157"/>
      <c r="EA20" s="157"/>
      <c r="EB20" s="157"/>
      <c r="EC20" s="157"/>
      <c r="ED20" s="157"/>
      <c r="EE20" s="157"/>
      <c r="EF20" s="157"/>
      <c r="EG20" s="157"/>
      <c r="EH20" s="157"/>
      <c r="EI20" s="157"/>
      <c r="EJ20" s="157"/>
      <c r="EK20" s="157"/>
      <c r="EL20" s="157"/>
      <c r="EM20" s="157"/>
      <c r="EN20" s="157"/>
      <c r="EO20" s="157"/>
      <c r="EP20" s="157"/>
      <c r="EQ20" s="157"/>
      <c r="ER20" s="157"/>
      <c r="ES20" s="157"/>
      <c r="ET20" s="157"/>
      <c r="EU20" s="157"/>
      <c r="EV20" s="157"/>
      <c r="EW20" s="157"/>
      <c r="EX20" s="157"/>
      <c r="EY20" s="157"/>
      <c r="EZ20" s="157"/>
      <c r="FA20" s="157"/>
      <c r="FB20" s="157"/>
      <c r="FC20" s="157"/>
      <c r="FD20" s="157"/>
      <c r="FE20" s="157"/>
      <c r="FF20" s="157"/>
      <c r="FG20" s="157"/>
      <c r="FH20" s="157"/>
      <c r="FI20" s="157"/>
      <c r="FJ20" s="157"/>
      <c r="FK20" s="157"/>
      <c r="FL20" s="157"/>
      <c r="FM20" s="157"/>
      <c r="FN20" s="157"/>
      <c r="FO20" s="157"/>
      <c r="FP20" s="157"/>
      <c r="FQ20" s="157"/>
      <c r="FR20" s="157"/>
      <c r="FS20" s="157"/>
      <c r="FT20" s="157"/>
      <c r="FU20" s="157"/>
      <c r="FV20" s="157"/>
      <c r="FW20" s="157"/>
      <c r="FX20" s="157"/>
      <c r="FY20" s="157"/>
      <c r="FZ20" s="157"/>
      <c r="GA20" s="157"/>
      <c r="GB20" s="157"/>
      <c r="GC20" s="157"/>
      <c r="GD20" s="157"/>
      <c r="GE20" s="157"/>
      <c r="GF20" s="157"/>
      <c r="GG20" s="157"/>
      <c r="GH20" s="157"/>
      <c r="GI20" s="157"/>
      <c r="GJ20" s="157"/>
      <c r="GK20" s="157"/>
      <c r="GL20" s="157"/>
      <c r="GM20" s="157"/>
      <c r="GN20" s="157"/>
      <c r="GO20" s="157"/>
      <c r="GP20" s="157"/>
      <c r="GQ20" s="157"/>
      <c r="GR20" s="157"/>
      <c r="GS20" s="157"/>
      <c r="GT20" s="157"/>
      <c r="GU20" s="157"/>
      <c r="GV20" s="157"/>
      <c r="GW20" s="157"/>
      <c r="GX20" s="157"/>
      <c r="GY20" s="157"/>
      <c r="GZ20" s="157"/>
      <c r="HA20" s="157"/>
      <c r="HB20" s="157"/>
      <c r="HC20" s="157"/>
      <c r="HD20" s="157"/>
      <c r="HE20" s="157"/>
      <c r="HF20" s="157"/>
      <c r="HG20" s="157"/>
      <c r="HH20" s="157"/>
      <c r="HI20" s="157"/>
      <c r="HJ20" s="157"/>
      <c r="HK20" s="157"/>
      <c r="HL20" s="157"/>
      <c r="HM20" s="157"/>
      <c r="HN20" s="157"/>
      <c r="HO20" s="157"/>
      <c r="HP20" s="157"/>
      <c r="HQ20" s="157"/>
      <c r="HR20" s="157"/>
      <c r="HS20" s="157"/>
      <c r="HT20" s="157"/>
      <c r="HU20" s="157"/>
      <c r="HV20" s="157"/>
      <c r="HW20" s="157"/>
      <c r="HX20" s="157"/>
      <c r="HY20" s="157"/>
      <c r="HZ20" s="157"/>
      <c r="IA20" s="157"/>
      <c r="IB20" s="157"/>
      <c r="IC20" s="157"/>
      <c r="ID20" s="157"/>
      <c r="IE20" s="157"/>
      <c r="IF20" s="157"/>
      <c r="IG20" s="157"/>
      <c r="IH20" s="157"/>
      <c r="II20" s="157"/>
      <c r="IJ20" s="157"/>
      <c r="IK20" s="157"/>
      <c r="IL20" s="157"/>
      <c r="IM20" s="157"/>
      <c r="IN20" s="157"/>
      <c r="IO20" s="157"/>
      <c r="IP20" s="157"/>
      <c r="IQ20" s="157"/>
      <c r="IR20" s="157"/>
      <c r="IS20" s="157"/>
      <c r="IT20" s="157"/>
      <c r="IU20" s="157"/>
      <c r="IV20" s="157"/>
    </row>
    <row r="21" spans="1:256" ht="12.75" customHeight="1">
      <c r="A21" s="194" t="s">
        <v>80</v>
      </c>
      <c r="B21" s="162" t="s">
        <v>177</v>
      </c>
      <c r="C21" s="227" t="s">
        <v>178</v>
      </c>
      <c r="D21" s="105" t="s">
        <v>148</v>
      </c>
      <c r="E21" s="105" t="s">
        <v>148</v>
      </c>
      <c r="F21" s="105" t="s">
        <v>148</v>
      </c>
      <c r="G21" s="105" t="s">
        <v>148</v>
      </c>
      <c r="H21" s="105" t="s">
        <v>148</v>
      </c>
      <c r="I21" s="105" t="s">
        <v>148</v>
      </c>
      <c r="J21" s="105" t="s">
        <v>148</v>
      </c>
      <c r="K21" s="105" t="s">
        <v>148</v>
      </c>
      <c r="L21" s="105" t="s">
        <v>148</v>
      </c>
      <c r="M21" s="105" t="s">
        <v>148</v>
      </c>
      <c r="N21" s="105" t="s">
        <v>148</v>
      </c>
      <c r="O21" s="105" t="s">
        <v>148</v>
      </c>
      <c r="P21" s="105" t="s">
        <v>148</v>
      </c>
      <c r="Q21" s="105" t="s">
        <v>148</v>
      </c>
      <c r="R21" s="105" t="s">
        <v>148</v>
      </c>
      <c r="S21" s="105" t="s">
        <v>148</v>
      </c>
      <c r="T21" s="105" t="s">
        <v>148</v>
      </c>
      <c r="U21" s="163">
        <v>13696857</v>
      </c>
      <c r="V21" s="163">
        <v>13327602</v>
      </c>
      <c r="W21" s="163">
        <v>14066582</v>
      </c>
      <c r="X21" s="163">
        <v>14878377</v>
      </c>
      <c r="Y21" s="163">
        <v>15211559</v>
      </c>
      <c r="Z21" s="163">
        <v>16088745</v>
      </c>
      <c r="AA21" s="163">
        <v>16195198</v>
      </c>
      <c r="AB21" s="163">
        <v>17188543</v>
      </c>
      <c r="AC21" s="163">
        <v>17710245</v>
      </c>
      <c r="AD21" s="163">
        <v>17830179</v>
      </c>
      <c r="AE21" s="163">
        <v>18309595</v>
      </c>
      <c r="AF21" s="163">
        <v>19750708</v>
      </c>
      <c r="AG21" s="163">
        <v>17342833</v>
      </c>
      <c r="AH21" s="163">
        <v>19222378</v>
      </c>
      <c r="AI21" s="105" t="s">
        <v>299</v>
      </c>
      <c r="AJ21" s="153" t="s">
        <v>80</v>
      </c>
      <c r="AK21" s="154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57"/>
      <c r="DQ21" s="157"/>
      <c r="DR21" s="157"/>
      <c r="DS21" s="157"/>
      <c r="DT21" s="157"/>
      <c r="DU21" s="157"/>
      <c r="DV21" s="157"/>
      <c r="DW21" s="157"/>
      <c r="DX21" s="157"/>
      <c r="DY21" s="157"/>
      <c r="DZ21" s="157"/>
      <c r="EA21" s="157"/>
      <c r="EB21" s="157"/>
      <c r="EC21" s="157"/>
      <c r="ED21" s="157"/>
      <c r="EE21" s="157"/>
      <c r="EF21" s="157"/>
      <c r="EG21" s="157"/>
      <c r="EH21" s="157"/>
      <c r="EI21" s="157"/>
      <c r="EJ21" s="157"/>
      <c r="EK21" s="157"/>
      <c r="EL21" s="157"/>
      <c r="EM21" s="157"/>
      <c r="EN21" s="157"/>
      <c r="EO21" s="157"/>
      <c r="EP21" s="157"/>
      <c r="EQ21" s="157"/>
      <c r="ER21" s="157"/>
      <c r="ES21" s="157"/>
      <c r="ET21" s="157"/>
      <c r="EU21" s="157"/>
      <c r="EV21" s="157"/>
      <c r="EW21" s="157"/>
      <c r="EX21" s="157"/>
      <c r="EY21" s="157"/>
      <c r="EZ21" s="157"/>
      <c r="FA21" s="157"/>
      <c r="FB21" s="157"/>
      <c r="FC21" s="157"/>
      <c r="FD21" s="157"/>
      <c r="FE21" s="157"/>
      <c r="FF21" s="157"/>
      <c r="FG21" s="157"/>
      <c r="FH21" s="157"/>
      <c r="FI21" s="157"/>
      <c r="FJ21" s="157"/>
      <c r="FK21" s="157"/>
      <c r="FL21" s="157"/>
      <c r="FM21" s="157"/>
      <c r="FN21" s="157"/>
      <c r="FO21" s="157"/>
      <c r="FP21" s="157"/>
      <c r="FQ21" s="157"/>
      <c r="FR21" s="157"/>
      <c r="FS21" s="157"/>
      <c r="FT21" s="157"/>
      <c r="FU21" s="157"/>
      <c r="FV21" s="157"/>
      <c r="FW21" s="157"/>
      <c r="FX21" s="157"/>
      <c r="FY21" s="157"/>
      <c r="FZ21" s="157"/>
      <c r="GA21" s="157"/>
      <c r="GB21" s="157"/>
      <c r="GC21" s="157"/>
      <c r="GD21" s="157"/>
      <c r="GE21" s="157"/>
      <c r="GF21" s="157"/>
      <c r="GG21" s="157"/>
      <c r="GH21" s="157"/>
      <c r="GI21" s="157"/>
      <c r="GJ21" s="157"/>
      <c r="GK21" s="157"/>
      <c r="GL21" s="157"/>
      <c r="GM21" s="157"/>
      <c r="GN21" s="157"/>
      <c r="GO21" s="157"/>
      <c r="GP21" s="157"/>
      <c r="GQ21" s="157"/>
      <c r="GR21" s="157"/>
      <c r="GS21" s="157"/>
      <c r="GT21" s="157"/>
      <c r="GU21" s="157"/>
      <c r="GV21" s="157"/>
      <c r="GW21" s="157"/>
      <c r="GX21" s="157"/>
      <c r="GY21" s="157"/>
      <c r="GZ21" s="157"/>
      <c r="HA21" s="157"/>
      <c r="HB21" s="157"/>
      <c r="HC21" s="157"/>
      <c r="HD21" s="157"/>
      <c r="HE21" s="157"/>
      <c r="HF21" s="157"/>
      <c r="HG21" s="157"/>
      <c r="HH21" s="157"/>
      <c r="HI21" s="157"/>
      <c r="HJ21" s="157"/>
      <c r="HK21" s="157"/>
      <c r="HL21" s="157"/>
      <c r="HM21" s="157"/>
      <c r="HN21" s="157"/>
      <c r="HO21" s="157"/>
      <c r="HP21" s="157"/>
      <c r="HQ21" s="157"/>
      <c r="HR21" s="157"/>
      <c r="HS21" s="157"/>
      <c r="HT21" s="157"/>
      <c r="HU21" s="157"/>
      <c r="HV21" s="157"/>
      <c r="HW21" s="157"/>
      <c r="HX21" s="157"/>
      <c r="HY21" s="157"/>
      <c r="HZ21" s="157"/>
      <c r="IA21" s="157"/>
      <c r="IB21" s="157"/>
      <c r="IC21" s="157"/>
      <c r="ID21" s="157"/>
      <c r="IE21" s="157"/>
      <c r="IF21" s="157"/>
      <c r="IG21" s="157"/>
      <c r="IH21" s="157"/>
      <c r="II21" s="157"/>
      <c r="IJ21" s="157"/>
      <c r="IK21" s="157"/>
      <c r="IL21" s="157"/>
      <c r="IM21" s="157"/>
      <c r="IN21" s="157"/>
      <c r="IO21" s="157"/>
      <c r="IP21" s="157"/>
      <c r="IQ21" s="157"/>
      <c r="IR21" s="157"/>
      <c r="IS21" s="157"/>
      <c r="IT21" s="157"/>
      <c r="IU21" s="157"/>
      <c r="IV21" s="157"/>
    </row>
    <row r="22" spans="1:256" ht="12.75" customHeight="1">
      <c r="A22" s="194" t="s">
        <v>81</v>
      </c>
      <c r="B22" s="162" t="s">
        <v>179</v>
      </c>
      <c r="C22" s="227" t="s">
        <v>180</v>
      </c>
      <c r="D22" s="105" t="s">
        <v>148</v>
      </c>
      <c r="E22" s="105" t="s">
        <v>148</v>
      </c>
      <c r="F22" s="105" t="s">
        <v>148</v>
      </c>
      <c r="G22" s="105" t="s">
        <v>148</v>
      </c>
      <c r="H22" s="105" t="s">
        <v>148</v>
      </c>
      <c r="I22" s="105" t="s">
        <v>148</v>
      </c>
      <c r="J22" s="105" t="s">
        <v>148</v>
      </c>
      <c r="K22" s="105" t="s">
        <v>148</v>
      </c>
      <c r="L22" s="105" t="s">
        <v>148</v>
      </c>
      <c r="M22" s="105" t="s">
        <v>148</v>
      </c>
      <c r="N22" s="105" t="s">
        <v>148</v>
      </c>
      <c r="O22" s="105" t="s">
        <v>148</v>
      </c>
      <c r="P22" s="105" t="s">
        <v>148</v>
      </c>
      <c r="Q22" s="105" t="s">
        <v>148</v>
      </c>
      <c r="R22" s="105" t="s">
        <v>148</v>
      </c>
      <c r="S22" s="105" t="s">
        <v>148</v>
      </c>
      <c r="T22" s="105" t="s">
        <v>148</v>
      </c>
      <c r="U22" s="163">
        <v>6447469</v>
      </c>
      <c r="V22" s="163">
        <v>6054539</v>
      </c>
      <c r="W22" s="163">
        <v>6424745</v>
      </c>
      <c r="X22" s="163">
        <v>6828183</v>
      </c>
      <c r="Y22" s="163">
        <v>7400390</v>
      </c>
      <c r="Z22" s="163">
        <v>7351010</v>
      </c>
      <c r="AA22" s="163">
        <v>7914310</v>
      </c>
      <c r="AB22" s="163">
        <v>8458108</v>
      </c>
      <c r="AC22" s="163">
        <v>8925394</v>
      </c>
      <c r="AD22" s="163">
        <v>9324661</v>
      </c>
      <c r="AE22" s="163">
        <v>9649490</v>
      </c>
      <c r="AF22" s="163">
        <v>9984326</v>
      </c>
      <c r="AG22" s="163">
        <v>5759472</v>
      </c>
      <c r="AH22" s="163">
        <v>5904865</v>
      </c>
      <c r="AI22" s="105" t="s">
        <v>299</v>
      </c>
      <c r="AJ22" s="153" t="s">
        <v>81</v>
      </c>
      <c r="AK22" s="154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  <c r="DI22" s="157"/>
      <c r="DJ22" s="157"/>
      <c r="DK22" s="157"/>
      <c r="DL22" s="157"/>
      <c r="DM22" s="157"/>
      <c r="DN22" s="157"/>
      <c r="DO22" s="157"/>
      <c r="DP22" s="157"/>
      <c r="DQ22" s="157"/>
      <c r="DR22" s="157"/>
      <c r="DS22" s="157"/>
      <c r="DT22" s="157"/>
      <c r="DU22" s="157"/>
      <c r="DV22" s="157"/>
      <c r="DW22" s="157"/>
      <c r="DX22" s="157"/>
      <c r="DY22" s="157"/>
      <c r="DZ22" s="157"/>
      <c r="EA22" s="157"/>
      <c r="EB22" s="157"/>
      <c r="EC22" s="157"/>
      <c r="ED22" s="157"/>
      <c r="EE22" s="157"/>
      <c r="EF22" s="157"/>
      <c r="EG22" s="157"/>
      <c r="EH22" s="157"/>
      <c r="EI22" s="157"/>
      <c r="EJ22" s="157"/>
      <c r="EK22" s="157"/>
      <c r="EL22" s="157"/>
      <c r="EM22" s="157"/>
      <c r="EN22" s="157"/>
      <c r="EO22" s="157"/>
      <c r="EP22" s="157"/>
      <c r="EQ22" s="157"/>
      <c r="ER22" s="157"/>
      <c r="ES22" s="157"/>
      <c r="ET22" s="157"/>
      <c r="EU22" s="157"/>
      <c r="EV22" s="157"/>
      <c r="EW22" s="157"/>
      <c r="EX22" s="157"/>
      <c r="EY22" s="157"/>
      <c r="EZ22" s="157"/>
      <c r="FA22" s="157"/>
      <c r="FB22" s="157"/>
      <c r="FC22" s="157"/>
      <c r="FD22" s="157"/>
      <c r="FE22" s="157"/>
      <c r="FF22" s="157"/>
      <c r="FG22" s="157"/>
      <c r="FH22" s="157"/>
      <c r="FI22" s="157"/>
      <c r="FJ22" s="157"/>
      <c r="FK22" s="157"/>
      <c r="FL22" s="157"/>
      <c r="FM22" s="157"/>
      <c r="FN22" s="157"/>
      <c r="FO22" s="157"/>
      <c r="FP22" s="157"/>
      <c r="FQ22" s="157"/>
      <c r="FR22" s="157"/>
      <c r="FS22" s="157"/>
      <c r="FT22" s="157"/>
      <c r="FU22" s="157"/>
      <c r="FV22" s="157"/>
      <c r="FW22" s="157"/>
      <c r="FX22" s="157"/>
      <c r="FY22" s="157"/>
      <c r="FZ22" s="157"/>
      <c r="GA22" s="157"/>
      <c r="GB22" s="157"/>
      <c r="GC22" s="157"/>
      <c r="GD22" s="157"/>
      <c r="GE22" s="157"/>
      <c r="GF22" s="157"/>
      <c r="GG22" s="157"/>
      <c r="GH22" s="157"/>
      <c r="GI22" s="157"/>
      <c r="GJ22" s="157"/>
      <c r="GK22" s="157"/>
      <c r="GL22" s="157"/>
      <c r="GM22" s="157"/>
      <c r="GN22" s="157"/>
      <c r="GO22" s="157"/>
      <c r="GP22" s="157"/>
      <c r="GQ22" s="157"/>
      <c r="GR22" s="157"/>
      <c r="GS22" s="157"/>
      <c r="GT22" s="157"/>
      <c r="GU22" s="157"/>
      <c r="GV22" s="157"/>
      <c r="GW22" s="157"/>
      <c r="GX22" s="157"/>
      <c r="GY22" s="157"/>
      <c r="GZ22" s="157"/>
      <c r="HA22" s="157"/>
      <c r="HB22" s="157"/>
      <c r="HC22" s="157"/>
      <c r="HD22" s="157"/>
      <c r="HE22" s="157"/>
      <c r="HF22" s="157"/>
      <c r="HG22" s="157"/>
      <c r="HH22" s="157"/>
      <c r="HI22" s="157"/>
      <c r="HJ22" s="157"/>
      <c r="HK22" s="157"/>
      <c r="HL22" s="157"/>
      <c r="HM22" s="157"/>
      <c r="HN22" s="157"/>
      <c r="HO22" s="157"/>
      <c r="HP22" s="157"/>
      <c r="HQ22" s="157"/>
      <c r="HR22" s="157"/>
      <c r="HS22" s="157"/>
      <c r="HT22" s="157"/>
      <c r="HU22" s="157"/>
      <c r="HV22" s="157"/>
      <c r="HW22" s="157"/>
      <c r="HX22" s="157"/>
      <c r="HY22" s="157"/>
      <c r="HZ22" s="157"/>
      <c r="IA22" s="157"/>
      <c r="IB22" s="157"/>
      <c r="IC22" s="157"/>
      <c r="ID22" s="157"/>
      <c r="IE22" s="157"/>
      <c r="IF22" s="157"/>
      <c r="IG22" s="157"/>
      <c r="IH22" s="157"/>
      <c r="II22" s="157"/>
      <c r="IJ22" s="157"/>
      <c r="IK22" s="157"/>
      <c r="IL22" s="157"/>
      <c r="IM22" s="157"/>
      <c r="IN22" s="157"/>
      <c r="IO22" s="157"/>
      <c r="IP22" s="157"/>
      <c r="IQ22" s="157"/>
      <c r="IR22" s="157"/>
      <c r="IS22" s="157"/>
      <c r="IT22" s="157"/>
      <c r="IU22" s="157"/>
      <c r="IV22" s="157"/>
    </row>
    <row r="23" spans="1:256" ht="12.75" customHeight="1">
      <c r="A23" s="194" t="s">
        <v>82</v>
      </c>
      <c r="B23" s="162" t="s">
        <v>181</v>
      </c>
      <c r="C23" s="227" t="s">
        <v>182</v>
      </c>
      <c r="D23" s="105" t="s">
        <v>148</v>
      </c>
      <c r="E23" s="105" t="s">
        <v>148</v>
      </c>
      <c r="F23" s="105" t="s">
        <v>148</v>
      </c>
      <c r="G23" s="105" t="s">
        <v>148</v>
      </c>
      <c r="H23" s="105" t="s">
        <v>148</v>
      </c>
      <c r="I23" s="105" t="s">
        <v>148</v>
      </c>
      <c r="J23" s="105" t="s">
        <v>148</v>
      </c>
      <c r="K23" s="105" t="s">
        <v>148</v>
      </c>
      <c r="L23" s="105" t="s">
        <v>148</v>
      </c>
      <c r="M23" s="105" t="s">
        <v>148</v>
      </c>
      <c r="N23" s="105" t="s">
        <v>148</v>
      </c>
      <c r="O23" s="105" t="s">
        <v>148</v>
      </c>
      <c r="P23" s="105" t="s">
        <v>148</v>
      </c>
      <c r="Q23" s="105" t="s">
        <v>148</v>
      </c>
      <c r="R23" s="105" t="s">
        <v>148</v>
      </c>
      <c r="S23" s="105" t="s">
        <v>148</v>
      </c>
      <c r="T23" s="105" t="s">
        <v>148</v>
      </c>
      <c r="U23" s="163">
        <v>18957784</v>
      </c>
      <c r="V23" s="163">
        <v>20098122</v>
      </c>
      <c r="W23" s="163">
        <v>19120540</v>
      </c>
      <c r="X23" s="163">
        <v>21605378</v>
      </c>
      <c r="Y23" s="163">
        <v>24129493</v>
      </c>
      <c r="Z23" s="163">
        <v>24911403</v>
      </c>
      <c r="AA23" s="163">
        <v>26253939</v>
      </c>
      <c r="AB23" s="163">
        <v>26741345</v>
      </c>
      <c r="AC23" s="163">
        <v>27970066</v>
      </c>
      <c r="AD23" s="163">
        <v>29179194</v>
      </c>
      <c r="AE23" s="163">
        <v>30541193</v>
      </c>
      <c r="AF23" s="163">
        <v>32220577</v>
      </c>
      <c r="AG23" s="163">
        <v>33824427</v>
      </c>
      <c r="AH23" s="163">
        <v>35912222</v>
      </c>
      <c r="AI23" s="105" t="s">
        <v>299</v>
      </c>
      <c r="AJ23" s="153" t="s">
        <v>82</v>
      </c>
      <c r="AK23" s="154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7"/>
      <c r="DP23" s="157"/>
      <c r="DQ23" s="157"/>
      <c r="DR23" s="157"/>
      <c r="DS23" s="157"/>
      <c r="DT23" s="157"/>
      <c r="DU23" s="157"/>
      <c r="DV23" s="157"/>
      <c r="DW23" s="157"/>
      <c r="DX23" s="157"/>
      <c r="DY23" s="157"/>
      <c r="DZ23" s="157"/>
      <c r="EA23" s="157"/>
      <c r="EB23" s="157"/>
      <c r="EC23" s="157"/>
      <c r="ED23" s="157"/>
      <c r="EE23" s="157"/>
      <c r="EF23" s="157"/>
      <c r="EG23" s="157"/>
      <c r="EH23" s="157"/>
      <c r="EI23" s="157"/>
      <c r="EJ23" s="157"/>
      <c r="EK23" s="157"/>
      <c r="EL23" s="157"/>
      <c r="EM23" s="157"/>
      <c r="EN23" s="157"/>
      <c r="EO23" s="157"/>
      <c r="EP23" s="157"/>
      <c r="EQ23" s="157"/>
      <c r="ER23" s="157"/>
      <c r="ES23" s="157"/>
      <c r="ET23" s="157"/>
      <c r="EU23" s="157"/>
      <c r="EV23" s="157"/>
      <c r="EW23" s="157"/>
      <c r="EX23" s="157"/>
      <c r="EY23" s="157"/>
      <c r="EZ23" s="157"/>
      <c r="FA23" s="157"/>
      <c r="FB23" s="157"/>
      <c r="FC23" s="157"/>
      <c r="FD23" s="157"/>
      <c r="FE23" s="157"/>
      <c r="FF23" s="157"/>
      <c r="FG23" s="157"/>
      <c r="FH23" s="157"/>
      <c r="FI23" s="157"/>
      <c r="FJ23" s="157"/>
      <c r="FK23" s="157"/>
      <c r="FL23" s="157"/>
      <c r="FM23" s="157"/>
      <c r="FN23" s="157"/>
      <c r="FO23" s="157"/>
      <c r="FP23" s="157"/>
      <c r="FQ23" s="157"/>
      <c r="FR23" s="157"/>
      <c r="FS23" s="157"/>
      <c r="FT23" s="157"/>
      <c r="FU23" s="157"/>
      <c r="FV23" s="157"/>
      <c r="FW23" s="157"/>
      <c r="FX23" s="157"/>
      <c r="FY23" s="157"/>
      <c r="FZ23" s="157"/>
      <c r="GA23" s="157"/>
      <c r="GB23" s="157"/>
      <c r="GC23" s="157"/>
      <c r="GD23" s="157"/>
      <c r="GE23" s="157"/>
      <c r="GF23" s="157"/>
      <c r="GG23" s="157"/>
      <c r="GH23" s="157"/>
      <c r="GI23" s="157"/>
      <c r="GJ23" s="157"/>
      <c r="GK23" s="157"/>
      <c r="GL23" s="157"/>
      <c r="GM23" s="157"/>
      <c r="GN23" s="157"/>
      <c r="GO23" s="157"/>
      <c r="GP23" s="157"/>
      <c r="GQ23" s="157"/>
      <c r="GR23" s="157"/>
      <c r="GS23" s="157"/>
      <c r="GT23" s="157"/>
      <c r="GU23" s="157"/>
      <c r="GV23" s="157"/>
      <c r="GW23" s="157"/>
      <c r="GX23" s="157"/>
      <c r="GY23" s="157"/>
      <c r="GZ23" s="157"/>
      <c r="HA23" s="157"/>
      <c r="HB23" s="157"/>
      <c r="HC23" s="157"/>
      <c r="HD23" s="157"/>
      <c r="HE23" s="157"/>
      <c r="HF23" s="157"/>
      <c r="HG23" s="157"/>
      <c r="HH23" s="157"/>
      <c r="HI23" s="157"/>
      <c r="HJ23" s="157"/>
      <c r="HK23" s="157"/>
      <c r="HL23" s="157"/>
      <c r="HM23" s="157"/>
      <c r="HN23" s="157"/>
      <c r="HO23" s="157"/>
      <c r="HP23" s="157"/>
      <c r="HQ23" s="157"/>
      <c r="HR23" s="157"/>
      <c r="HS23" s="157"/>
      <c r="HT23" s="157"/>
      <c r="HU23" s="157"/>
      <c r="HV23" s="157"/>
      <c r="HW23" s="157"/>
      <c r="HX23" s="157"/>
      <c r="HY23" s="157"/>
      <c r="HZ23" s="157"/>
      <c r="IA23" s="157"/>
      <c r="IB23" s="157"/>
      <c r="IC23" s="157"/>
      <c r="ID23" s="157"/>
      <c r="IE23" s="157"/>
      <c r="IF23" s="157"/>
      <c r="IG23" s="157"/>
      <c r="IH23" s="157"/>
      <c r="II23" s="157"/>
      <c r="IJ23" s="157"/>
      <c r="IK23" s="157"/>
      <c r="IL23" s="157"/>
      <c r="IM23" s="157"/>
      <c r="IN23" s="157"/>
      <c r="IO23" s="157"/>
      <c r="IP23" s="157"/>
      <c r="IQ23" s="157"/>
      <c r="IR23" s="157"/>
      <c r="IS23" s="157"/>
      <c r="IT23" s="157"/>
      <c r="IU23" s="157"/>
      <c r="IV23" s="157"/>
    </row>
    <row r="24" spans="1:256" ht="12.75" customHeight="1">
      <c r="A24" s="194" t="s">
        <v>68</v>
      </c>
      <c r="B24" s="156" t="s">
        <v>227</v>
      </c>
      <c r="C24" s="226" t="s">
        <v>262</v>
      </c>
      <c r="D24" s="164">
        <v>56701192</v>
      </c>
      <c r="E24" s="164">
        <v>63998334</v>
      </c>
      <c r="F24" s="164">
        <v>69456511</v>
      </c>
      <c r="G24" s="164">
        <v>71039412</v>
      </c>
      <c r="H24" s="164">
        <v>74346677</v>
      </c>
      <c r="I24" s="164">
        <v>77430603</v>
      </c>
      <c r="J24" s="164">
        <v>79983008</v>
      </c>
      <c r="K24" s="164">
        <v>81537718</v>
      </c>
      <c r="L24" s="164">
        <v>86632503</v>
      </c>
      <c r="M24" s="164">
        <v>90044079</v>
      </c>
      <c r="N24" s="164">
        <v>95004390</v>
      </c>
      <c r="O24" s="164">
        <v>100443577</v>
      </c>
      <c r="P24" s="164">
        <v>99002219</v>
      </c>
      <c r="Q24" s="164">
        <v>103876738</v>
      </c>
      <c r="R24" s="164">
        <v>106156201</v>
      </c>
      <c r="S24" s="164">
        <v>110520191</v>
      </c>
      <c r="T24" s="164">
        <v>114451661</v>
      </c>
      <c r="U24" s="164">
        <v>114208367</v>
      </c>
      <c r="V24" s="164">
        <v>111875549</v>
      </c>
      <c r="W24" s="164">
        <v>114313014</v>
      </c>
      <c r="X24" s="164">
        <v>120543523</v>
      </c>
      <c r="Y24" s="164">
        <v>122922382</v>
      </c>
      <c r="Z24" s="164">
        <v>126578839</v>
      </c>
      <c r="AA24" s="164">
        <v>130164063</v>
      </c>
      <c r="AB24" s="164">
        <v>135499301</v>
      </c>
      <c r="AC24" s="164">
        <v>140972642</v>
      </c>
      <c r="AD24" s="164">
        <v>146661013</v>
      </c>
      <c r="AE24" s="164">
        <v>151681473</v>
      </c>
      <c r="AF24" s="164">
        <v>155828960</v>
      </c>
      <c r="AG24" s="164">
        <v>154459124</v>
      </c>
      <c r="AH24" s="164">
        <v>160039494</v>
      </c>
      <c r="AI24" s="164">
        <v>165616232</v>
      </c>
      <c r="AJ24" s="153" t="s">
        <v>68</v>
      </c>
      <c r="AK24" s="154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  <c r="DI24" s="157"/>
      <c r="DJ24" s="157"/>
      <c r="DK24" s="157"/>
      <c r="DL24" s="157"/>
      <c r="DM24" s="157"/>
      <c r="DN24" s="157"/>
      <c r="DO24" s="157"/>
      <c r="DP24" s="157"/>
      <c r="DQ24" s="157"/>
      <c r="DR24" s="157"/>
      <c r="DS24" s="157"/>
      <c r="DT24" s="157"/>
      <c r="DU24" s="157"/>
      <c r="DV24" s="157"/>
      <c r="DW24" s="157"/>
      <c r="DX24" s="157"/>
      <c r="DY24" s="157"/>
      <c r="DZ24" s="157"/>
      <c r="EA24" s="157"/>
      <c r="EB24" s="157"/>
      <c r="EC24" s="157"/>
      <c r="ED24" s="157"/>
      <c r="EE24" s="157"/>
      <c r="EF24" s="157"/>
      <c r="EG24" s="157"/>
      <c r="EH24" s="157"/>
      <c r="EI24" s="157"/>
      <c r="EJ24" s="157"/>
      <c r="EK24" s="157"/>
      <c r="EL24" s="157"/>
      <c r="EM24" s="157"/>
      <c r="EN24" s="157"/>
      <c r="EO24" s="157"/>
      <c r="EP24" s="157"/>
      <c r="EQ24" s="157"/>
      <c r="ER24" s="157"/>
      <c r="ES24" s="157"/>
      <c r="ET24" s="157"/>
      <c r="EU24" s="157"/>
      <c r="EV24" s="157"/>
      <c r="EW24" s="157"/>
      <c r="EX24" s="157"/>
      <c r="EY24" s="157"/>
      <c r="EZ24" s="157"/>
      <c r="FA24" s="157"/>
      <c r="FB24" s="157"/>
      <c r="FC24" s="157"/>
      <c r="FD24" s="157"/>
      <c r="FE24" s="157"/>
      <c r="FF24" s="157"/>
      <c r="FG24" s="157"/>
      <c r="FH24" s="157"/>
      <c r="FI24" s="157"/>
      <c r="FJ24" s="157"/>
      <c r="FK24" s="157"/>
      <c r="FL24" s="157"/>
      <c r="FM24" s="157"/>
      <c r="FN24" s="157"/>
      <c r="FO24" s="157"/>
      <c r="FP24" s="157"/>
      <c r="FQ24" s="157"/>
      <c r="FR24" s="157"/>
      <c r="FS24" s="157"/>
      <c r="FT24" s="157"/>
      <c r="FU24" s="157"/>
      <c r="FV24" s="157"/>
      <c r="FW24" s="157"/>
      <c r="FX24" s="157"/>
      <c r="FY24" s="157"/>
      <c r="FZ24" s="157"/>
      <c r="GA24" s="157"/>
      <c r="GB24" s="157"/>
      <c r="GC24" s="157"/>
      <c r="GD24" s="157"/>
      <c r="GE24" s="157"/>
      <c r="GF24" s="157"/>
      <c r="GG24" s="157"/>
      <c r="GH24" s="157"/>
      <c r="GI24" s="157"/>
      <c r="GJ24" s="157"/>
      <c r="GK24" s="157"/>
      <c r="GL24" s="157"/>
      <c r="GM24" s="157"/>
      <c r="GN24" s="157"/>
      <c r="GO24" s="157"/>
      <c r="GP24" s="157"/>
      <c r="GQ24" s="157"/>
      <c r="GR24" s="157"/>
      <c r="GS24" s="157"/>
      <c r="GT24" s="157"/>
      <c r="GU24" s="157"/>
      <c r="GV24" s="157"/>
      <c r="GW24" s="157"/>
      <c r="GX24" s="157"/>
      <c r="GY24" s="157"/>
      <c r="GZ24" s="157"/>
      <c r="HA24" s="157"/>
      <c r="HB24" s="157"/>
      <c r="HC24" s="157"/>
      <c r="HD24" s="157"/>
      <c r="HE24" s="157"/>
      <c r="HF24" s="157"/>
      <c r="HG24" s="157"/>
      <c r="HH24" s="157"/>
      <c r="HI24" s="157"/>
      <c r="HJ24" s="157"/>
      <c r="HK24" s="157"/>
      <c r="HL24" s="157"/>
      <c r="HM24" s="157"/>
      <c r="HN24" s="157"/>
      <c r="HO24" s="157"/>
      <c r="HP24" s="157"/>
      <c r="HQ24" s="157"/>
      <c r="HR24" s="157"/>
      <c r="HS24" s="157"/>
      <c r="HT24" s="157"/>
      <c r="HU24" s="157"/>
      <c r="HV24" s="157"/>
      <c r="HW24" s="157"/>
      <c r="HX24" s="157"/>
      <c r="HY24" s="157"/>
      <c r="HZ24" s="157"/>
      <c r="IA24" s="157"/>
      <c r="IB24" s="157"/>
      <c r="IC24" s="157"/>
      <c r="ID24" s="157"/>
      <c r="IE24" s="157"/>
      <c r="IF24" s="157"/>
      <c r="IG24" s="157"/>
      <c r="IH24" s="157"/>
      <c r="II24" s="157"/>
      <c r="IJ24" s="157"/>
      <c r="IK24" s="157"/>
      <c r="IL24" s="157"/>
      <c r="IM24" s="157"/>
      <c r="IN24" s="157"/>
      <c r="IO24" s="157"/>
      <c r="IP24" s="157"/>
      <c r="IQ24" s="157"/>
      <c r="IR24" s="157"/>
      <c r="IS24" s="157"/>
      <c r="IT24" s="157"/>
      <c r="IU24" s="157"/>
      <c r="IV24" s="157"/>
    </row>
    <row r="25" spans="1:256" ht="12.75" customHeight="1">
      <c r="A25" s="194" t="s">
        <v>11</v>
      </c>
      <c r="B25" s="162" t="s">
        <v>183</v>
      </c>
      <c r="C25" s="227" t="s">
        <v>184</v>
      </c>
      <c r="D25" s="105" t="s">
        <v>148</v>
      </c>
      <c r="E25" s="105" t="s">
        <v>148</v>
      </c>
      <c r="F25" s="105" t="s">
        <v>148</v>
      </c>
      <c r="G25" s="105" t="s">
        <v>148</v>
      </c>
      <c r="H25" s="105" t="s">
        <v>148</v>
      </c>
      <c r="I25" s="105" t="s">
        <v>148</v>
      </c>
      <c r="J25" s="105" t="s">
        <v>148</v>
      </c>
      <c r="K25" s="105" t="s">
        <v>148</v>
      </c>
      <c r="L25" s="105" t="s">
        <v>148</v>
      </c>
      <c r="M25" s="105" t="s">
        <v>148</v>
      </c>
      <c r="N25" s="105" t="s">
        <v>148</v>
      </c>
      <c r="O25" s="105" t="s">
        <v>148</v>
      </c>
      <c r="P25" s="105" t="s">
        <v>148</v>
      </c>
      <c r="Q25" s="105" t="s">
        <v>148</v>
      </c>
      <c r="R25" s="105" t="s">
        <v>148</v>
      </c>
      <c r="S25" s="105" t="s">
        <v>148</v>
      </c>
      <c r="T25" s="105" t="s">
        <v>148</v>
      </c>
      <c r="U25" s="163">
        <v>19130855</v>
      </c>
      <c r="V25" s="163">
        <v>22246409</v>
      </c>
      <c r="W25" s="163">
        <v>21834116</v>
      </c>
      <c r="X25" s="163">
        <v>22161061</v>
      </c>
      <c r="Y25" s="163">
        <v>23198677</v>
      </c>
      <c r="Z25" s="163">
        <v>22221242</v>
      </c>
      <c r="AA25" s="163">
        <v>22232414</v>
      </c>
      <c r="AB25" s="163">
        <v>23206810</v>
      </c>
      <c r="AC25" s="163">
        <v>24207301</v>
      </c>
      <c r="AD25" s="163">
        <v>24314092</v>
      </c>
      <c r="AE25" s="163">
        <v>23928454</v>
      </c>
      <c r="AF25" s="163">
        <v>24716896</v>
      </c>
      <c r="AG25" s="163">
        <v>24449738</v>
      </c>
      <c r="AH25" s="163">
        <v>24565006</v>
      </c>
      <c r="AI25" s="105" t="s">
        <v>299</v>
      </c>
      <c r="AJ25" s="153" t="s">
        <v>11</v>
      </c>
      <c r="AK25" s="154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  <c r="DI25" s="157"/>
      <c r="DJ25" s="157"/>
      <c r="DK25" s="157"/>
      <c r="DL25" s="157"/>
      <c r="DM25" s="157"/>
      <c r="DN25" s="157"/>
      <c r="DO25" s="157"/>
      <c r="DP25" s="157"/>
      <c r="DQ25" s="157"/>
      <c r="DR25" s="157"/>
      <c r="DS25" s="157"/>
      <c r="DT25" s="157"/>
      <c r="DU25" s="157"/>
      <c r="DV25" s="157"/>
      <c r="DW25" s="157"/>
      <c r="DX25" s="157"/>
      <c r="DY25" s="157"/>
      <c r="DZ25" s="157"/>
      <c r="EA25" s="157"/>
      <c r="EB25" s="157"/>
      <c r="EC25" s="157"/>
      <c r="ED25" s="157"/>
      <c r="EE25" s="157"/>
      <c r="EF25" s="157"/>
      <c r="EG25" s="157"/>
      <c r="EH25" s="157"/>
      <c r="EI25" s="157"/>
      <c r="EJ25" s="157"/>
      <c r="EK25" s="157"/>
      <c r="EL25" s="157"/>
      <c r="EM25" s="157"/>
      <c r="EN25" s="157"/>
      <c r="EO25" s="157"/>
      <c r="EP25" s="157"/>
      <c r="EQ25" s="157"/>
      <c r="ER25" s="157"/>
      <c r="ES25" s="157"/>
      <c r="ET25" s="157"/>
      <c r="EU25" s="157"/>
      <c r="EV25" s="157"/>
      <c r="EW25" s="157"/>
      <c r="EX25" s="157"/>
      <c r="EY25" s="157"/>
      <c r="EZ25" s="157"/>
      <c r="FA25" s="157"/>
      <c r="FB25" s="157"/>
      <c r="FC25" s="157"/>
      <c r="FD25" s="157"/>
      <c r="FE25" s="157"/>
      <c r="FF25" s="157"/>
      <c r="FG25" s="157"/>
      <c r="FH25" s="157"/>
      <c r="FI25" s="157"/>
      <c r="FJ25" s="157"/>
      <c r="FK25" s="157"/>
      <c r="FL25" s="157"/>
      <c r="FM25" s="157"/>
      <c r="FN25" s="157"/>
      <c r="FO25" s="157"/>
      <c r="FP25" s="157"/>
      <c r="FQ25" s="157"/>
      <c r="FR25" s="157"/>
      <c r="FS25" s="157"/>
      <c r="FT25" s="157"/>
      <c r="FU25" s="157"/>
      <c r="FV25" s="157"/>
      <c r="FW25" s="157"/>
      <c r="FX25" s="157"/>
      <c r="FY25" s="157"/>
      <c r="FZ25" s="157"/>
      <c r="GA25" s="157"/>
      <c r="GB25" s="157"/>
      <c r="GC25" s="157"/>
      <c r="GD25" s="157"/>
      <c r="GE25" s="157"/>
      <c r="GF25" s="157"/>
      <c r="GG25" s="157"/>
      <c r="GH25" s="157"/>
      <c r="GI25" s="157"/>
      <c r="GJ25" s="157"/>
      <c r="GK25" s="157"/>
      <c r="GL25" s="157"/>
      <c r="GM25" s="157"/>
      <c r="GN25" s="157"/>
      <c r="GO25" s="157"/>
      <c r="GP25" s="157"/>
      <c r="GQ25" s="157"/>
      <c r="GR25" s="157"/>
      <c r="GS25" s="157"/>
      <c r="GT25" s="157"/>
      <c r="GU25" s="157"/>
      <c r="GV25" s="157"/>
      <c r="GW25" s="157"/>
      <c r="GX25" s="157"/>
      <c r="GY25" s="157"/>
      <c r="GZ25" s="157"/>
      <c r="HA25" s="157"/>
      <c r="HB25" s="157"/>
      <c r="HC25" s="157"/>
      <c r="HD25" s="157"/>
      <c r="HE25" s="157"/>
      <c r="HF25" s="157"/>
      <c r="HG25" s="157"/>
      <c r="HH25" s="157"/>
      <c r="HI25" s="157"/>
      <c r="HJ25" s="157"/>
      <c r="HK25" s="157"/>
      <c r="HL25" s="157"/>
      <c r="HM25" s="157"/>
      <c r="HN25" s="157"/>
      <c r="HO25" s="157"/>
      <c r="HP25" s="157"/>
      <c r="HQ25" s="157"/>
      <c r="HR25" s="157"/>
      <c r="HS25" s="157"/>
      <c r="HT25" s="157"/>
      <c r="HU25" s="157"/>
      <c r="HV25" s="157"/>
      <c r="HW25" s="157"/>
      <c r="HX25" s="157"/>
      <c r="HY25" s="157"/>
      <c r="HZ25" s="157"/>
      <c r="IA25" s="157"/>
      <c r="IB25" s="157"/>
      <c r="IC25" s="157"/>
      <c r="ID25" s="157"/>
      <c r="IE25" s="157"/>
      <c r="IF25" s="157"/>
      <c r="IG25" s="157"/>
      <c r="IH25" s="157"/>
      <c r="II25" s="157"/>
      <c r="IJ25" s="157"/>
      <c r="IK25" s="157"/>
      <c r="IL25" s="157"/>
      <c r="IM25" s="157"/>
      <c r="IN25" s="157"/>
      <c r="IO25" s="157"/>
      <c r="IP25" s="157"/>
      <c r="IQ25" s="157"/>
      <c r="IR25" s="157"/>
      <c r="IS25" s="157"/>
      <c r="IT25" s="157"/>
      <c r="IU25" s="157"/>
      <c r="IV25" s="157"/>
    </row>
    <row r="26" spans="1:256" ht="12.75" customHeight="1">
      <c r="A26" s="194" t="s">
        <v>83</v>
      </c>
      <c r="B26" s="162" t="s">
        <v>185</v>
      </c>
      <c r="C26" s="227" t="s">
        <v>186</v>
      </c>
      <c r="D26" s="105" t="s">
        <v>148</v>
      </c>
      <c r="E26" s="105" t="s">
        <v>148</v>
      </c>
      <c r="F26" s="105" t="s">
        <v>148</v>
      </c>
      <c r="G26" s="105" t="s">
        <v>148</v>
      </c>
      <c r="H26" s="105" t="s">
        <v>148</v>
      </c>
      <c r="I26" s="105" t="s">
        <v>148</v>
      </c>
      <c r="J26" s="105" t="s">
        <v>148</v>
      </c>
      <c r="K26" s="105" t="s">
        <v>148</v>
      </c>
      <c r="L26" s="105" t="s">
        <v>148</v>
      </c>
      <c r="M26" s="105" t="s">
        <v>148</v>
      </c>
      <c r="N26" s="105" t="s">
        <v>148</v>
      </c>
      <c r="O26" s="105" t="s">
        <v>148</v>
      </c>
      <c r="P26" s="105" t="s">
        <v>148</v>
      </c>
      <c r="Q26" s="105" t="s">
        <v>148</v>
      </c>
      <c r="R26" s="105" t="s">
        <v>148</v>
      </c>
      <c r="S26" s="105" t="s">
        <v>148</v>
      </c>
      <c r="T26" s="105" t="s">
        <v>148</v>
      </c>
      <c r="U26" s="163">
        <v>48551767</v>
      </c>
      <c r="V26" s="163">
        <v>46951208</v>
      </c>
      <c r="W26" s="163">
        <v>46768582</v>
      </c>
      <c r="X26" s="163">
        <v>50813610</v>
      </c>
      <c r="Y26" s="163">
        <v>50037604</v>
      </c>
      <c r="Z26" s="163">
        <v>52765580</v>
      </c>
      <c r="AA26" s="163">
        <v>53340028</v>
      </c>
      <c r="AB26" s="163">
        <v>55371586</v>
      </c>
      <c r="AC26" s="163">
        <v>57420971</v>
      </c>
      <c r="AD26" s="163">
        <v>59009349</v>
      </c>
      <c r="AE26" s="163">
        <v>60382472</v>
      </c>
      <c r="AF26" s="163">
        <v>62015174</v>
      </c>
      <c r="AG26" s="163">
        <v>62616210</v>
      </c>
      <c r="AH26" s="163">
        <v>64554411</v>
      </c>
      <c r="AI26" s="105" t="s">
        <v>299</v>
      </c>
      <c r="AJ26" s="153" t="s">
        <v>83</v>
      </c>
      <c r="AK26" s="154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  <c r="DI26" s="157"/>
      <c r="DJ26" s="157"/>
      <c r="DK26" s="157"/>
      <c r="DL26" s="157"/>
      <c r="DM26" s="157"/>
      <c r="DN26" s="157"/>
      <c r="DO26" s="157"/>
      <c r="DP26" s="157"/>
      <c r="DQ26" s="157"/>
      <c r="DR26" s="157"/>
      <c r="DS26" s="157"/>
      <c r="DT26" s="157"/>
      <c r="DU26" s="157"/>
      <c r="DV26" s="157"/>
      <c r="DW26" s="157"/>
      <c r="DX26" s="157"/>
      <c r="DY26" s="157"/>
      <c r="DZ26" s="157"/>
      <c r="EA26" s="157"/>
      <c r="EB26" s="157"/>
      <c r="EC26" s="157"/>
      <c r="ED26" s="157"/>
      <c r="EE26" s="157"/>
      <c r="EF26" s="157"/>
      <c r="EG26" s="157"/>
      <c r="EH26" s="157"/>
      <c r="EI26" s="157"/>
      <c r="EJ26" s="157"/>
      <c r="EK26" s="157"/>
      <c r="EL26" s="157"/>
      <c r="EM26" s="157"/>
      <c r="EN26" s="157"/>
      <c r="EO26" s="157"/>
      <c r="EP26" s="157"/>
      <c r="EQ26" s="157"/>
      <c r="ER26" s="157"/>
      <c r="ES26" s="157"/>
      <c r="ET26" s="157"/>
      <c r="EU26" s="157"/>
      <c r="EV26" s="157"/>
      <c r="EW26" s="157"/>
      <c r="EX26" s="157"/>
      <c r="EY26" s="157"/>
      <c r="EZ26" s="157"/>
      <c r="FA26" s="157"/>
      <c r="FB26" s="157"/>
      <c r="FC26" s="157"/>
      <c r="FD26" s="157"/>
      <c r="FE26" s="157"/>
      <c r="FF26" s="157"/>
      <c r="FG26" s="157"/>
      <c r="FH26" s="157"/>
      <c r="FI26" s="157"/>
      <c r="FJ26" s="157"/>
      <c r="FK26" s="157"/>
      <c r="FL26" s="157"/>
      <c r="FM26" s="157"/>
      <c r="FN26" s="157"/>
      <c r="FO26" s="157"/>
      <c r="FP26" s="157"/>
      <c r="FQ26" s="157"/>
      <c r="FR26" s="157"/>
      <c r="FS26" s="157"/>
      <c r="FT26" s="157"/>
      <c r="FU26" s="157"/>
      <c r="FV26" s="157"/>
      <c r="FW26" s="157"/>
      <c r="FX26" s="157"/>
      <c r="FY26" s="157"/>
      <c r="FZ26" s="157"/>
      <c r="GA26" s="157"/>
      <c r="GB26" s="157"/>
      <c r="GC26" s="157"/>
      <c r="GD26" s="157"/>
      <c r="GE26" s="157"/>
      <c r="GF26" s="157"/>
      <c r="GG26" s="157"/>
      <c r="GH26" s="157"/>
      <c r="GI26" s="157"/>
      <c r="GJ26" s="157"/>
      <c r="GK26" s="157"/>
      <c r="GL26" s="157"/>
      <c r="GM26" s="157"/>
      <c r="GN26" s="157"/>
      <c r="GO26" s="157"/>
      <c r="GP26" s="157"/>
      <c r="GQ26" s="157"/>
      <c r="GR26" s="157"/>
      <c r="GS26" s="157"/>
      <c r="GT26" s="157"/>
      <c r="GU26" s="157"/>
      <c r="GV26" s="157"/>
      <c r="GW26" s="157"/>
      <c r="GX26" s="157"/>
      <c r="GY26" s="157"/>
      <c r="GZ26" s="157"/>
      <c r="HA26" s="157"/>
      <c r="HB26" s="157"/>
      <c r="HC26" s="157"/>
      <c r="HD26" s="157"/>
      <c r="HE26" s="157"/>
      <c r="HF26" s="157"/>
      <c r="HG26" s="157"/>
      <c r="HH26" s="157"/>
      <c r="HI26" s="157"/>
      <c r="HJ26" s="157"/>
      <c r="HK26" s="157"/>
      <c r="HL26" s="157"/>
      <c r="HM26" s="157"/>
      <c r="HN26" s="157"/>
      <c r="HO26" s="157"/>
      <c r="HP26" s="157"/>
      <c r="HQ26" s="157"/>
      <c r="HR26" s="157"/>
      <c r="HS26" s="157"/>
      <c r="HT26" s="157"/>
      <c r="HU26" s="157"/>
      <c r="HV26" s="157"/>
      <c r="HW26" s="157"/>
      <c r="HX26" s="157"/>
      <c r="HY26" s="157"/>
      <c r="HZ26" s="157"/>
      <c r="IA26" s="157"/>
      <c r="IB26" s="157"/>
      <c r="IC26" s="157"/>
      <c r="ID26" s="157"/>
      <c r="IE26" s="157"/>
      <c r="IF26" s="157"/>
      <c r="IG26" s="157"/>
      <c r="IH26" s="157"/>
      <c r="II26" s="157"/>
      <c r="IJ26" s="157"/>
      <c r="IK26" s="157"/>
      <c r="IL26" s="157"/>
      <c r="IM26" s="157"/>
      <c r="IN26" s="157"/>
      <c r="IO26" s="157"/>
      <c r="IP26" s="157"/>
      <c r="IQ26" s="157"/>
      <c r="IR26" s="157"/>
      <c r="IS26" s="157"/>
      <c r="IT26" s="157"/>
      <c r="IU26" s="157"/>
      <c r="IV26" s="157"/>
    </row>
    <row r="27" spans="1:256" ht="12.75" customHeight="1">
      <c r="A27" s="194" t="s">
        <v>49</v>
      </c>
      <c r="B27" s="162" t="s">
        <v>187</v>
      </c>
      <c r="C27" s="227" t="s">
        <v>188</v>
      </c>
      <c r="D27" s="105" t="s">
        <v>148</v>
      </c>
      <c r="E27" s="105" t="s">
        <v>148</v>
      </c>
      <c r="F27" s="105" t="s">
        <v>148</v>
      </c>
      <c r="G27" s="105" t="s">
        <v>148</v>
      </c>
      <c r="H27" s="105" t="s">
        <v>148</v>
      </c>
      <c r="I27" s="105" t="s">
        <v>148</v>
      </c>
      <c r="J27" s="105" t="s">
        <v>148</v>
      </c>
      <c r="K27" s="105" t="s">
        <v>148</v>
      </c>
      <c r="L27" s="105" t="s">
        <v>148</v>
      </c>
      <c r="M27" s="105" t="s">
        <v>148</v>
      </c>
      <c r="N27" s="105" t="s">
        <v>148</v>
      </c>
      <c r="O27" s="105" t="s">
        <v>148</v>
      </c>
      <c r="P27" s="105" t="s">
        <v>148</v>
      </c>
      <c r="Q27" s="105" t="s">
        <v>148</v>
      </c>
      <c r="R27" s="105" t="s">
        <v>148</v>
      </c>
      <c r="S27" s="105" t="s">
        <v>148</v>
      </c>
      <c r="T27" s="105" t="s">
        <v>148</v>
      </c>
      <c r="U27" s="163">
        <v>28217339</v>
      </c>
      <c r="V27" s="163">
        <v>24905022</v>
      </c>
      <c r="W27" s="163">
        <v>26428127</v>
      </c>
      <c r="X27" s="163">
        <v>26738788</v>
      </c>
      <c r="Y27" s="163">
        <v>28825250</v>
      </c>
      <c r="Z27" s="163">
        <v>30594702</v>
      </c>
      <c r="AA27" s="163">
        <v>31232523</v>
      </c>
      <c r="AB27" s="163">
        <v>33251073</v>
      </c>
      <c r="AC27" s="163">
        <v>34716393</v>
      </c>
      <c r="AD27" s="163">
        <v>36637168</v>
      </c>
      <c r="AE27" s="163">
        <v>38559681</v>
      </c>
      <c r="AF27" s="163">
        <v>39608732</v>
      </c>
      <c r="AG27" s="163">
        <v>40959767</v>
      </c>
      <c r="AH27" s="163">
        <v>42649933</v>
      </c>
      <c r="AI27" s="105" t="s">
        <v>299</v>
      </c>
      <c r="AJ27" s="153" t="s">
        <v>49</v>
      </c>
      <c r="AK27" s="154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  <c r="DI27" s="157"/>
      <c r="DJ27" s="157"/>
      <c r="DK27" s="157"/>
      <c r="DL27" s="157"/>
      <c r="DM27" s="157"/>
      <c r="DN27" s="157"/>
      <c r="DO27" s="157"/>
      <c r="DP27" s="157"/>
      <c r="DQ27" s="157"/>
      <c r="DR27" s="157"/>
      <c r="DS27" s="157"/>
      <c r="DT27" s="157"/>
      <c r="DU27" s="157"/>
      <c r="DV27" s="157"/>
      <c r="DW27" s="157"/>
      <c r="DX27" s="157"/>
      <c r="DY27" s="157"/>
      <c r="DZ27" s="157"/>
      <c r="EA27" s="157"/>
      <c r="EB27" s="157"/>
      <c r="EC27" s="157"/>
      <c r="ED27" s="157"/>
      <c r="EE27" s="157"/>
      <c r="EF27" s="157"/>
      <c r="EG27" s="157"/>
      <c r="EH27" s="157"/>
      <c r="EI27" s="157"/>
      <c r="EJ27" s="157"/>
      <c r="EK27" s="157"/>
      <c r="EL27" s="157"/>
      <c r="EM27" s="157"/>
      <c r="EN27" s="157"/>
      <c r="EO27" s="157"/>
      <c r="EP27" s="157"/>
      <c r="EQ27" s="157"/>
      <c r="ER27" s="157"/>
      <c r="ES27" s="157"/>
      <c r="ET27" s="157"/>
      <c r="EU27" s="157"/>
      <c r="EV27" s="157"/>
      <c r="EW27" s="157"/>
      <c r="EX27" s="157"/>
      <c r="EY27" s="157"/>
      <c r="EZ27" s="157"/>
      <c r="FA27" s="157"/>
      <c r="FB27" s="157"/>
      <c r="FC27" s="157"/>
      <c r="FD27" s="157"/>
      <c r="FE27" s="157"/>
      <c r="FF27" s="157"/>
      <c r="FG27" s="157"/>
      <c r="FH27" s="157"/>
      <c r="FI27" s="157"/>
      <c r="FJ27" s="157"/>
      <c r="FK27" s="157"/>
      <c r="FL27" s="157"/>
      <c r="FM27" s="157"/>
      <c r="FN27" s="157"/>
      <c r="FO27" s="157"/>
      <c r="FP27" s="157"/>
      <c r="FQ27" s="157"/>
      <c r="FR27" s="157"/>
      <c r="FS27" s="157"/>
      <c r="FT27" s="157"/>
      <c r="FU27" s="157"/>
      <c r="FV27" s="157"/>
      <c r="FW27" s="157"/>
      <c r="FX27" s="157"/>
      <c r="FY27" s="157"/>
      <c r="FZ27" s="157"/>
      <c r="GA27" s="157"/>
      <c r="GB27" s="157"/>
      <c r="GC27" s="157"/>
      <c r="GD27" s="157"/>
      <c r="GE27" s="157"/>
      <c r="GF27" s="157"/>
      <c r="GG27" s="157"/>
      <c r="GH27" s="157"/>
      <c r="GI27" s="157"/>
      <c r="GJ27" s="157"/>
      <c r="GK27" s="157"/>
      <c r="GL27" s="157"/>
      <c r="GM27" s="157"/>
      <c r="GN27" s="157"/>
      <c r="GO27" s="157"/>
      <c r="GP27" s="157"/>
      <c r="GQ27" s="157"/>
      <c r="GR27" s="157"/>
      <c r="GS27" s="157"/>
      <c r="GT27" s="157"/>
      <c r="GU27" s="157"/>
      <c r="GV27" s="157"/>
      <c r="GW27" s="157"/>
      <c r="GX27" s="157"/>
      <c r="GY27" s="157"/>
      <c r="GZ27" s="157"/>
      <c r="HA27" s="157"/>
      <c r="HB27" s="157"/>
      <c r="HC27" s="157"/>
      <c r="HD27" s="157"/>
      <c r="HE27" s="157"/>
      <c r="HF27" s="157"/>
      <c r="HG27" s="157"/>
      <c r="HH27" s="157"/>
      <c r="HI27" s="157"/>
      <c r="HJ27" s="157"/>
      <c r="HK27" s="157"/>
      <c r="HL27" s="157"/>
      <c r="HM27" s="157"/>
      <c r="HN27" s="157"/>
      <c r="HO27" s="157"/>
      <c r="HP27" s="157"/>
      <c r="HQ27" s="157"/>
      <c r="HR27" s="157"/>
      <c r="HS27" s="157"/>
      <c r="HT27" s="157"/>
      <c r="HU27" s="157"/>
      <c r="HV27" s="157"/>
      <c r="HW27" s="157"/>
      <c r="HX27" s="157"/>
      <c r="HY27" s="157"/>
      <c r="HZ27" s="157"/>
      <c r="IA27" s="157"/>
      <c r="IB27" s="157"/>
      <c r="IC27" s="157"/>
      <c r="ID27" s="157"/>
      <c r="IE27" s="157"/>
      <c r="IF27" s="157"/>
      <c r="IG27" s="157"/>
      <c r="IH27" s="157"/>
      <c r="II27" s="157"/>
      <c r="IJ27" s="157"/>
      <c r="IK27" s="157"/>
      <c r="IL27" s="157"/>
      <c r="IM27" s="157"/>
      <c r="IN27" s="157"/>
      <c r="IO27" s="157"/>
      <c r="IP27" s="157"/>
      <c r="IQ27" s="157"/>
      <c r="IR27" s="157"/>
      <c r="IS27" s="157"/>
      <c r="IT27" s="157"/>
      <c r="IU27" s="157"/>
      <c r="IV27" s="157"/>
    </row>
    <row r="28" spans="1:256" ht="12.75" customHeight="1">
      <c r="A28" s="194" t="s">
        <v>63</v>
      </c>
      <c r="B28" s="162" t="s">
        <v>189</v>
      </c>
      <c r="C28" s="227" t="s">
        <v>190</v>
      </c>
      <c r="D28" s="105" t="s">
        <v>148</v>
      </c>
      <c r="E28" s="105" t="s">
        <v>148</v>
      </c>
      <c r="F28" s="105" t="s">
        <v>148</v>
      </c>
      <c r="G28" s="105" t="s">
        <v>148</v>
      </c>
      <c r="H28" s="105" t="s">
        <v>148</v>
      </c>
      <c r="I28" s="105" t="s">
        <v>148</v>
      </c>
      <c r="J28" s="105" t="s">
        <v>148</v>
      </c>
      <c r="K28" s="105" t="s">
        <v>148</v>
      </c>
      <c r="L28" s="105" t="s">
        <v>148</v>
      </c>
      <c r="M28" s="105" t="s">
        <v>148</v>
      </c>
      <c r="N28" s="105" t="s">
        <v>148</v>
      </c>
      <c r="O28" s="105" t="s">
        <v>148</v>
      </c>
      <c r="P28" s="105" t="s">
        <v>148</v>
      </c>
      <c r="Q28" s="105" t="s">
        <v>148</v>
      </c>
      <c r="R28" s="105" t="s">
        <v>148</v>
      </c>
      <c r="S28" s="105" t="s">
        <v>148</v>
      </c>
      <c r="T28" s="105" t="s">
        <v>148</v>
      </c>
      <c r="U28" s="163">
        <v>18308406</v>
      </c>
      <c r="V28" s="163">
        <v>17772910</v>
      </c>
      <c r="W28" s="163">
        <v>19282189</v>
      </c>
      <c r="X28" s="163">
        <v>20830064</v>
      </c>
      <c r="Y28" s="163">
        <v>20860851</v>
      </c>
      <c r="Z28" s="163">
        <v>20997315</v>
      </c>
      <c r="AA28" s="163">
        <v>23359098</v>
      </c>
      <c r="AB28" s="163">
        <v>23669832</v>
      </c>
      <c r="AC28" s="163">
        <v>24627977</v>
      </c>
      <c r="AD28" s="163">
        <v>26700404</v>
      </c>
      <c r="AE28" s="163">
        <v>28810866</v>
      </c>
      <c r="AF28" s="163">
        <v>29488158</v>
      </c>
      <c r="AG28" s="163">
        <v>26433409</v>
      </c>
      <c r="AH28" s="163">
        <v>28270144</v>
      </c>
      <c r="AI28" s="105" t="s">
        <v>299</v>
      </c>
      <c r="AJ28" s="153" t="s">
        <v>63</v>
      </c>
      <c r="AK28" s="154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157"/>
      <c r="DB28" s="157"/>
      <c r="DC28" s="157"/>
      <c r="DD28" s="157"/>
      <c r="DE28" s="157"/>
      <c r="DF28" s="157"/>
      <c r="DG28" s="157"/>
      <c r="DH28" s="157"/>
      <c r="DI28" s="157"/>
      <c r="DJ28" s="157"/>
      <c r="DK28" s="157"/>
      <c r="DL28" s="157"/>
      <c r="DM28" s="157"/>
      <c r="DN28" s="157"/>
      <c r="DO28" s="157"/>
      <c r="DP28" s="157"/>
      <c r="DQ28" s="157"/>
      <c r="DR28" s="157"/>
      <c r="DS28" s="157"/>
      <c r="DT28" s="157"/>
      <c r="DU28" s="157"/>
      <c r="DV28" s="157"/>
      <c r="DW28" s="157"/>
      <c r="DX28" s="157"/>
      <c r="DY28" s="157"/>
      <c r="DZ28" s="157"/>
      <c r="EA28" s="157"/>
      <c r="EB28" s="157"/>
      <c r="EC28" s="157"/>
      <c r="ED28" s="157"/>
      <c r="EE28" s="157"/>
      <c r="EF28" s="157"/>
      <c r="EG28" s="157"/>
      <c r="EH28" s="157"/>
      <c r="EI28" s="157"/>
      <c r="EJ28" s="157"/>
      <c r="EK28" s="157"/>
      <c r="EL28" s="157"/>
      <c r="EM28" s="157"/>
      <c r="EN28" s="157"/>
      <c r="EO28" s="157"/>
      <c r="EP28" s="157"/>
      <c r="EQ28" s="157"/>
      <c r="ER28" s="157"/>
      <c r="ES28" s="157"/>
      <c r="ET28" s="157"/>
      <c r="EU28" s="157"/>
      <c r="EV28" s="157"/>
      <c r="EW28" s="157"/>
      <c r="EX28" s="157"/>
      <c r="EY28" s="157"/>
      <c r="EZ28" s="157"/>
      <c r="FA28" s="157"/>
      <c r="FB28" s="157"/>
      <c r="FC28" s="157"/>
      <c r="FD28" s="157"/>
      <c r="FE28" s="157"/>
      <c r="FF28" s="157"/>
      <c r="FG28" s="157"/>
      <c r="FH28" s="157"/>
      <c r="FI28" s="157"/>
      <c r="FJ28" s="157"/>
      <c r="FK28" s="157"/>
      <c r="FL28" s="157"/>
      <c r="FM28" s="157"/>
      <c r="FN28" s="157"/>
      <c r="FO28" s="157"/>
      <c r="FP28" s="157"/>
      <c r="FQ28" s="157"/>
      <c r="FR28" s="157"/>
      <c r="FS28" s="157"/>
      <c r="FT28" s="157"/>
      <c r="FU28" s="157"/>
      <c r="FV28" s="157"/>
      <c r="FW28" s="157"/>
      <c r="FX28" s="157"/>
      <c r="FY28" s="157"/>
      <c r="FZ28" s="157"/>
      <c r="GA28" s="157"/>
      <c r="GB28" s="157"/>
      <c r="GC28" s="157"/>
      <c r="GD28" s="157"/>
      <c r="GE28" s="157"/>
      <c r="GF28" s="157"/>
      <c r="GG28" s="157"/>
      <c r="GH28" s="157"/>
      <c r="GI28" s="157"/>
      <c r="GJ28" s="157"/>
      <c r="GK28" s="157"/>
      <c r="GL28" s="157"/>
      <c r="GM28" s="157"/>
      <c r="GN28" s="157"/>
      <c r="GO28" s="157"/>
      <c r="GP28" s="157"/>
      <c r="GQ28" s="157"/>
      <c r="GR28" s="157"/>
      <c r="GS28" s="157"/>
      <c r="GT28" s="157"/>
      <c r="GU28" s="157"/>
      <c r="GV28" s="157"/>
      <c r="GW28" s="157"/>
      <c r="GX28" s="157"/>
      <c r="GY28" s="157"/>
      <c r="GZ28" s="157"/>
      <c r="HA28" s="157"/>
      <c r="HB28" s="157"/>
      <c r="HC28" s="157"/>
      <c r="HD28" s="157"/>
      <c r="HE28" s="157"/>
      <c r="HF28" s="157"/>
      <c r="HG28" s="157"/>
      <c r="HH28" s="157"/>
      <c r="HI28" s="157"/>
      <c r="HJ28" s="157"/>
      <c r="HK28" s="157"/>
      <c r="HL28" s="157"/>
      <c r="HM28" s="157"/>
      <c r="HN28" s="157"/>
      <c r="HO28" s="157"/>
      <c r="HP28" s="157"/>
      <c r="HQ28" s="157"/>
      <c r="HR28" s="157"/>
      <c r="HS28" s="157"/>
      <c r="HT28" s="157"/>
      <c r="HU28" s="157"/>
      <c r="HV28" s="157"/>
      <c r="HW28" s="157"/>
      <c r="HX28" s="157"/>
      <c r="HY28" s="157"/>
      <c r="HZ28" s="157"/>
      <c r="IA28" s="157"/>
      <c r="IB28" s="157"/>
      <c r="IC28" s="157"/>
      <c r="ID28" s="157"/>
      <c r="IE28" s="157"/>
      <c r="IF28" s="157"/>
      <c r="IG28" s="157"/>
      <c r="IH28" s="157"/>
      <c r="II28" s="157"/>
      <c r="IJ28" s="157"/>
      <c r="IK28" s="157"/>
      <c r="IL28" s="157"/>
      <c r="IM28" s="157"/>
      <c r="IN28" s="157"/>
      <c r="IO28" s="157"/>
      <c r="IP28" s="157"/>
      <c r="IQ28" s="157"/>
      <c r="IR28" s="157"/>
      <c r="IS28" s="157"/>
      <c r="IT28" s="157"/>
      <c r="IU28" s="157"/>
      <c r="IV28" s="157"/>
    </row>
    <row r="29" spans="1:256" ht="12.75" customHeight="1">
      <c r="A29" s="194" t="s">
        <v>50</v>
      </c>
      <c r="B29" s="156" t="s">
        <v>228</v>
      </c>
      <c r="C29" s="226" t="s">
        <v>261</v>
      </c>
      <c r="D29" s="164">
        <v>43080745</v>
      </c>
      <c r="E29" s="164">
        <v>47399016</v>
      </c>
      <c r="F29" s="164">
        <v>49241734</v>
      </c>
      <c r="G29" s="164">
        <v>51756779</v>
      </c>
      <c r="H29" s="164">
        <v>53640137</v>
      </c>
      <c r="I29" s="164">
        <v>55560927</v>
      </c>
      <c r="J29" s="164">
        <v>56643421</v>
      </c>
      <c r="K29" s="164">
        <v>58327696</v>
      </c>
      <c r="L29" s="164">
        <v>59717193</v>
      </c>
      <c r="M29" s="164">
        <v>61422174</v>
      </c>
      <c r="N29" s="164">
        <v>63579905</v>
      </c>
      <c r="O29" s="164">
        <v>66130565</v>
      </c>
      <c r="P29" s="164">
        <v>67143788</v>
      </c>
      <c r="Q29" s="164">
        <v>68116525</v>
      </c>
      <c r="R29" s="164">
        <v>68843351</v>
      </c>
      <c r="S29" s="164">
        <v>69338355</v>
      </c>
      <c r="T29" s="164">
        <v>71233992</v>
      </c>
      <c r="U29" s="164">
        <v>73698664</v>
      </c>
      <c r="V29" s="164">
        <v>75893124</v>
      </c>
      <c r="W29" s="164">
        <v>78540756</v>
      </c>
      <c r="X29" s="164">
        <v>81097061</v>
      </c>
      <c r="Y29" s="164">
        <v>83255643</v>
      </c>
      <c r="Z29" s="164">
        <v>86773730</v>
      </c>
      <c r="AA29" s="164">
        <v>89976107</v>
      </c>
      <c r="AB29" s="164">
        <v>93127131</v>
      </c>
      <c r="AC29" s="164">
        <v>96428625</v>
      </c>
      <c r="AD29" s="164">
        <v>100645602</v>
      </c>
      <c r="AE29" s="164">
        <v>104723868</v>
      </c>
      <c r="AF29" s="164">
        <v>109292007</v>
      </c>
      <c r="AG29" s="164">
        <v>110794897</v>
      </c>
      <c r="AH29" s="164">
        <v>114775748</v>
      </c>
      <c r="AI29" s="164">
        <v>121059653</v>
      </c>
      <c r="AJ29" s="153" t="s">
        <v>50</v>
      </c>
      <c r="AK29" s="154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7"/>
      <c r="DE29" s="157"/>
      <c r="DF29" s="157"/>
      <c r="DG29" s="157"/>
      <c r="DH29" s="157"/>
      <c r="DI29" s="157"/>
      <c r="DJ29" s="157"/>
      <c r="DK29" s="157"/>
      <c r="DL29" s="157"/>
      <c r="DM29" s="157"/>
      <c r="DN29" s="157"/>
      <c r="DO29" s="157"/>
      <c r="DP29" s="157"/>
      <c r="DQ29" s="157"/>
      <c r="DR29" s="157"/>
      <c r="DS29" s="157"/>
      <c r="DT29" s="157"/>
      <c r="DU29" s="157"/>
      <c r="DV29" s="157"/>
      <c r="DW29" s="157"/>
      <c r="DX29" s="157"/>
      <c r="DY29" s="157"/>
      <c r="DZ29" s="157"/>
      <c r="EA29" s="157"/>
      <c r="EB29" s="157"/>
      <c r="EC29" s="157"/>
      <c r="ED29" s="157"/>
      <c r="EE29" s="157"/>
      <c r="EF29" s="157"/>
      <c r="EG29" s="157"/>
      <c r="EH29" s="157"/>
      <c r="EI29" s="157"/>
      <c r="EJ29" s="157"/>
      <c r="EK29" s="157"/>
      <c r="EL29" s="157"/>
      <c r="EM29" s="157"/>
      <c r="EN29" s="157"/>
      <c r="EO29" s="157"/>
      <c r="EP29" s="157"/>
      <c r="EQ29" s="157"/>
      <c r="ER29" s="157"/>
      <c r="ES29" s="157"/>
      <c r="ET29" s="157"/>
      <c r="EU29" s="157"/>
      <c r="EV29" s="157"/>
      <c r="EW29" s="157"/>
      <c r="EX29" s="157"/>
      <c r="EY29" s="157"/>
      <c r="EZ29" s="157"/>
      <c r="FA29" s="157"/>
      <c r="FB29" s="157"/>
      <c r="FC29" s="157"/>
      <c r="FD29" s="157"/>
      <c r="FE29" s="157"/>
      <c r="FF29" s="157"/>
      <c r="FG29" s="157"/>
      <c r="FH29" s="157"/>
      <c r="FI29" s="157"/>
      <c r="FJ29" s="157"/>
      <c r="FK29" s="157"/>
      <c r="FL29" s="157"/>
      <c r="FM29" s="157"/>
      <c r="FN29" s="157"/>
      <c r="FO29" s="157"/>
      <c r="FP29" s="157"/>
      <c r="FQ29" s="157"/>
      <c r="FR29" s="157"/>
      <c r="FS29" s="157"/>
      <c r="FT29" s="157"/>
      <c r="FU29" s="157"/>
      <c r="FV29" s="157"/>
      <c r="FW29" s="157"/>
      <c r="FX29" s="157"/>
      <c r="FY29" s="157"/>
      <c r="FZ29" s="157"/>
      <c r="GA29" s="157"/>
      <c r="GB29" s="157"/>
      <c r="GC29" s="157"/>
      <c r="GD29" s="157"/>
      <c r="GE29" s="157"/>
      <c r="GF29" s="157"/>
      <c r="GG29" s="157"/>
      <c r="GH29" s="157"/>
      <c r="GI29" s="157"/>
      <c r="GJ29" s="157"/>
      <c r="GK29" s="157"/>
      <c r="GL29" s="157"/>
      <c r="GM29" s="157"/>
      <c r="GN29" s="157"/>
      <c r="GO29" s="157"/>
      <c r="GP29" s="157"/>
      <c r="GQ29" s="157"/>
      <c r="GR29" s="157"/>
      <c r="GS29" s="157"/>
      <c r="GT29" s="157"/>
      <c r="GU29" s="157"/>
      <c r="GV29" s="157"/>
      <c r="GW29" s="157"/>
      <c r="GX29" s="157"/>
      <c r="GY29" s="157"/>
      <c r="GZ29" s="157"/>
      <c r="HA29" s="157"/>
      <c r="HB29" s="157"/>
      <c r="HC29" s="157"/>
      <c r="HD29" s="157"/>
      <c r="HE29" s="157"/>
      <c r="HF29" s="157"/>
      <c r="HG29" s="157"/>
      <c r="HH29" s="157"/>
      <c r="HI29" s="157"/>
      <c r="HJ29" s="157"/>
      <c r="HK29" s="157"/>
      <c r="HL29" s="157"/>
      <c r="HM29" s="157"/>
      <c r="HN29" s="157"/>
      <c r="HO29" s="157"/>
      <c r="HP29" s="157"/>
      <c r="HQ29" s="157"/>
      <c r="HR29" s="157"/>
      <c r="HS29" s="157"/>
      <c r="HT29" s="157"/>
      <c r="HU29" s="157"/>
      <c r="HV29" s="157"/>
      <c r="HW29" s="157"/>
      <c r="HX29" s="157"/>
      <c r="HY29" s="157"/>
      <c r="HZ29" s="157"/>
      <c r="IA29" s="157"/>
      <c r="IB29" s="157"/>
      <c r="IC29" s="157"/>
      <c r="ID29" s="157"/>
      <c r="IE29" s="157"/>
      <c r="IF29" s="157"/>
      <c r="IG29" s="157"/>
      <c r="IH29" s="157"/>
      <c r="II29" s="157"/>
      <c r="IJ29" s="157"/>
      <c r="IK29" s="157"/>
      <c r="IL29" s="157"/>
      <c r="IM29" s="157"/>
      <c r="IN29" s="157"/>
      <c r="IO29" s="157"/>
      <c r="IP29" s="157"/>
      <c r="IQ29" s="157"/>
      <c r="IR29" s="157"/>
      <c r="IS29" s="157"/>
      <c r="IT29" s="157"/>
      <c r="IU29" s="157"/>
      <c r="IV29" s="157"/>
    </row>
    <row r="30" spans="1:256" ht="12.75" customHeight="1">
      <c r="A30" s="194" t="s">
        <v>51</v>
      </c>
      <c r="B30" s="162" t="s">
        <v>191</v>
      </c>
      <c r="C30" s="227" t="s">
        <v>192</v>
      </c>
      <c r="D30" s="105" t="s">
        <v>148</v>
      </c>
      <c r="E30" s="105" t="s">
        <v>148</v>
      </c>
      <c r="F30" s="105" t="s">
        <v>148</v>
      </c>
      <c r="G30" s="105" t="s">
        <v>148</v>
      </c>
      <c r="H30" s="105" t="s">
        <v>148</v>
      </c>
      <c r="I30" s="105" t="s">
        <v>148</v>
      </c>
      <c r="J30" s="105" t="s">
        <v>148</v>
      </c>
      <c r="K30" s="105" t="s">
        <v>148</v>
      </c>
      <c r="L30" s="105" t="s">
        <v>148</v>
      </c>
      <c r="M30" s="105" t="s">
        <v>148</v>
      </c>
      <c r="N30" s="105" t="s">
        <v>148</v>
      </c>
      <c r="O30" s="105" t="s">
        <v>148</v>
      </c>
      <c r="P30" s="105" t="s">
        <v>148</v>
      </c>
      <c r="Q30" s="105" t="s">
        <v>148</v>
      </c>
      <c r="R30" s="105" t="s">
        <v>148</v>
      </c>
      <c r="S30" s="105" t="s">
        <v>148</v>
      </c>
      <c r="T30" s="105" t="s">
        <v>148</v>
      </c>
      <c r="U30" s="163">
        <v>20022814</v>
      </c>
      <c r="V30" s="163">
        <v>20843829</v>
      </c>
      <c r="W30" s="163">
        <v>21307212</v>
      </c>
      <c r="X30" s="163">
        <v>21687584</v>
      </c>
      <c r="Y30" s="163">
        <v>22385756</v>
      </c>
      <c r="Z30" s="163">
        <v>23199064</v>
      </c>
      <c r="AA30" s="163">
        <v>23771574</v>
      </c>
      <c r="AB30" s="163">
        <v>24296374</v>
      </c>
      <c r="AC30" s="163">
        <v>25413002</v>
      </c>
      <c r="AD30" s="163">
        <v>26733624</v>
      </c>
      <c r="AE30" s="163">
        <v>27930539</v>
      </c>
      <c r="AF30" s="163">
        <v>29348295</v>
      </c>
      <c r="AG30" s="163">
        <v>30756510</v>
      </c>
      <c r="AH30" s="163">
        <v>32019819</v>
      </c>
      <c r="AI30" s="105" t="s">
        <v>299</v>
      </c>
      <c r="AJ30" s="153" t="s">
        <v>51</v>
      </c>
      <c r="AK30" s="154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157"/>
      <c r="DA30" s="157"/>
      <c r="DB30" s="157"/>
      <c r="DC30" s="157"/>
      <c r="DD30" s="157"/>
      <c r="DE30" s="157"/>
      <c r="DF30" s="157"/>
      <c r="DG30" s="157"/>
      <c r="DH30" s="157"/>
      <c r="DI30" s="157"/>
      <c r="DJ30" s="157"/>
      <c r="DK30" s="157"/>
      <c r="DL30" s="157"/>
      <c r="DM30" s="157"/>
      <c r="DN30" s="157"/>
      <c r="DO30" s="157"/>
      <c r="DP30" s="157"/>
      <c r="DQ30" s="157"/>
      <c r="DR30" s="157"/>
      <c r="DS30" s="157"/>
      <c r="DT30" s="157"/>
      <c r="DU30" s="157"/>
      <c r="DV30" s="157"/>
      <c r="DW30" s="157"/>
      <c r="DX30" s="157"/>
      <c r="DY30" s="157"/>
      <c r="DZ30" s="157"/>
      <c r="EA30" s="157"/>
      <c r="EB30" s="157"/>
      <c r="EC30" s="157"/>
      <c r="ED30" s="157"/>
      <c r="EE30" s="157"/>
      <c r="EF30" s="157"/>
      <c r="EG30" s="157"/>
      <c r="EH30" s="157"/>
      <c r="EI30" s="157"/>
      <c r="EJ30" s="157"/>
      <c r="EK30" s="157"/>
      <c r="EL30" s="157"/>
      <c r="EM30" s="157"/>
      <c r="EN30" s="157"/>
      <c r="EO30" s="157"/>
      <c r="EP30" s="157"/>
      <c r="EQ30" s="157"/>
      <c r="ER30" s="157"/>
      <c r="ES30" s="157"/>
      <c r="ET30" s="157"/>
      <c r="EU30" s="157"/>
      <c r="EV30" s="157"/>
      <c r="EW30" s="157"/>
      <c r="EX30" s="157"/>
      <c r="EY30" s="157"/>
      <c r="EZ30" s="157"/>
      <c r="FA30" s="157"/>
      <c r="FB30" s="157"/>
      <c r="FC30" s="157"/>
      <c r="FD30" s="157"/>
      <c r="FE30" s="157"/>
      <c r="FF30" s="157"/>
      <c r="FG30" s="157"/>
      <c r="FH30" s="157"/>
      <c r="FI30" s="157"/>
      <c r="FJ30" s="157"/>
      <c r="FK30" s="157"/>
      <c r="FL30" s="157"/>
      <c r="FM30" s="157"/>
      <c r="FN30" s="157"/>
      <c r="FO30" s="157"/>
      <c r="FP30" s="157"/>
      <c r="FQ30" s="157"/>
      <c r="FR30" s="157"/>
      <c r="FS30" s="157"/>
      <c r="FT30" s="157"/>
      <c r="FU30" s="157"/>
      <c r="FV30" s="157"/>
      <c r="FW30" s="157"/>
      <c r="FX30" s="157"/>
      <c r="FY30" s="157"/>
      <c r="FZ30" s="157"/>
      <c r="GA30" s="157"/>
      <c r="GB30" s="157"/>
      <c r="GC30" s="157"/>
      <c r="GD30" s="157"/>
      <c r="GE30" s="157"/>
      <c r="GF30" s="157"/>
      <c r="GG30" s="157"/>
      <c r="GH30" s="157"/>
      <c r="GI30" s="157"/>
      <c r="GJ30" s="157"/>
      <c r="GK30" s="157"/>
      <c r="GL30" s="157"/>
      <c r="GM30" s="157"/>
      <c r="GN30" s="157"/>
      <c r="GO30" s="157"/>
      <c r="GP30" s="157"/>
      <c r="GQ30" s="157"/>
      <c r="GR30" s="157"/>
      <c r="GS30" s="157"/>
      <c r="GT30" s="157"/>
      <c r="GU30" s="157"/>
      <c r="GV30" s="157"/>
      <c r="GW30" s="157"/>
      <c r="GX30" s="157"/>
      <c r="GY30" s="157"/>
      <c r="GZ30" s="157"/>
      <c r="HA30" s="157"/>
      <c r="HB30" s="157"/>
      <c r="HC30" s="157"/>
      <c r="HD30" s="157"/>
      <c r="HE30" s="157"/>
      <c r="HF30" s="157"/>
      <c r="HG30" s="157"/>
      <c r="HH30" s="157"/>
      <c r="HI30" s="157"/>
      <c r="HJ30" s="157"/>
      <c r="HK30" s="157"/>
      <c r="HL30" s="157"/>
      <c r="HM30" s="157"/>
      <c r="HN30" s="157"/>
      <c r="HO30" s="157"/>
      <c r="HP30" s="157"/>
      <c r="HQ30" s="157"/>
      <c r="HR30" s="157"/>
      <c r="HS30" s="157"/>
      <c r="HT30" s="157"/>
      <c r="HU30" s="157"/>
      <c r="HV30" s="157"/>
      <c r="HW30" s="157"/>
      <c r="HX30" s="157"/>
      <c r="HY30" s="157"/>
      <c r="HZ30" s="157"/>
      <c r="IA30" s="157"/>
      <c r="IB30" s="157"/>
      <c r="IC30" s="157"/>
      <c r="ID30" s="157"/>
      <c r="IE30" s="157"/>
      <c r="IF30" s="157"/>
      <c r="IG30" s="157"/>
      <c r="IH30" s="157"/>
      <c r="II30" s="157"/>
      <c r="IJ30" s="157"/>
      <c r="IK30" s="157"/>
      <c r="IL30" s="157"/>
      <c r="IM30" s="157"/>
      <c r="IN30" s="157"/>
      <c r="IO30" s="157"/>
      <c r="IP30" s="157"/>
      <c r="IQ30" s="157"/>
      <c r="IR30" s="157"/>
      <c r="IS30" s="157"/>
      <c r="IT30" s="157"/>
      <c r="IU30" s="157"/>
      <c r="IV30" s="157"/>
    </row>
    <row r="31" spans="1:256" ht="12.75" customHeight="1">
      <c r="A31" s="194" t="s">
        <v>52</v>
      </c>
      <c r="B31" s="161" t="s">
        <v>193</v>
      </c>
      <c r="C31" s="227" t="s">
        <v>194</v>
      </c>
      <c r="D31" s="105" t="s">
        <v>148</v>
      </c>
      <c r="E31" s="105" t="s">
        <v>148</v>
      </c>
      <c r="F31" s="105" t="s">
        <v>148</v>
      </c>
      <c r="G31" s="105" t="s">
        <v>148</v>
      </c>
      <c r="H31" s="105" t="s">
        <v>148</v>
      </c>
      <c r="I31" s="105" t="s">
        <v>148</v>
      </c>
      <c r="J31" s="105" t="s">
        <v>148</v>
      </c>
      <c r="K31" s="105" t="s">
        <v>148</v>
      </c>
      <c r="L31" s="105" t="s">
        <v>148</v>
      </c>
      <c r="M31" s="105" t="s">
        <v>148</v>
      </c>
      <c r="N31" s="105" t="s">
        <v>148</v>
      </c>
      <c r="O31" s="105" t="s">
        <v>148</v>
      </c>
      <c r="P31" s="105" t="s">
        <v>148</v>
      </c>
      <c r="Q31" s="105" t="s">
        <v>148</v>
      </c>
      <c r="R31" s="105" t="s">
        <v>148</v>
      </c>
      <c r="S31" s="105" t="s">
        <v>148</v>
      </c>
      <c r="T31" s="105" t="s">
        <v>148</v>
      </c>
      <c r="U31" s="117">
        <v>14472463</v>
      </c>
      <c r="V31" s="117">
        <v>15133389</v>
      </c>
      <c r="W31" s="117">
        <v>15739483</v>
      </c>
      <c r="X31" s="117">
        <v>16394834</v>
      </c>
      <c r="Y31" s="117">
        <v>16762625</v>
      </c>
      <c r="Z31" s="117">
        <v>17596254</v>
      </c>
      <c r="AA31" s="117">
        <v>18400452</v>
      </c>
      <c r="AB31" s="117">
        <v>19104388</v>
      </c>
      <c r="AC31" s="117">
        <v>19964788</v>
      </c>
      <c r="AD31" s="117">
        <v>20713887</v>
      </c>
      <c r="AE31" s="117">
        <v>21223654</v>
      </c>
      <c r="AF31" s="117">
        <v>22140639</v>
      </c>
      <c r="AG31" s="117">
        <v>22325976</v>
      </c>
      <c r="AH31" s="117">
        <v>23125315</v>
      </c>
      <c r="AI31" s="105" t="s">
        <v>299</v>
      </c>
      <c r="AJ31" s="153" t="s">
        <v>52</v>
      </c>
      <c r="AK31" s="154"/>
      <c r="AL31" s="405"/>
      <c r="AM31" s="405"/>
      <c r="AN31" s="405"/>
      <c r="AO31" s="405"/>
      <c r="AP31" s="405"/>
      <c r="AQ31" s="405"/>
      <c r="AR31" s="405"/>
      <c r="AS31" s="405"/>
      <c r="AT31" s="405"/>
      <c r="AU31" s="405"/>
      <c r="AV31" s="405"/>
      <c r="AW31" s="405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7"/>
      <c r="CY31" s="157"/>
      <c r="CZ31" s="157"/>
      <c r="DA31" s="157"/>
      <c r="DB31" s="157"/>
      <c r="DC31" s="157"/>
      <c r="DD31" s="157"/>
      <c r="DE31" s="157"/>
      <c r="DF31" s="157"/>
      <c r="DG31" s="157"/>
      <c r="DH31" s="157"/>
      <c r="DI31" s="157"/>
      <c r="DJ31" s="157"/>
      <c r="DK31" s="157"/>
      <c r="DL31" s="157"/>
      <c r="DM31" s="157"/>
      <c r="DN31" s="157"/>
      <c r="DO31" s="157"/>
      <c r="DP31" s="157"/>
      <c r="DQ31" s="157"/>
      <c r="DR31" s="157"/>
      <c r="DS31" s="157"/>
      <c r="DT31" s="157"/>
      <c r="DU31" s="157"/>
      <c r="DV31" s="157"/>
      <c r="DW31" s="157"/>
      <c r="DX31" s="157"/>
      <c r="DY31" s="157"/>
      <c r="DZ31" s="157"/>
      <c r="EA31" s="157"/>
      <c r="EB31" s="157"/>
      <c r="EC31" s="157"/>
      <c r="ED31" s="157"/>
      <c r="EE31" s="157"/>
      <c r="EF31" s="157"/>
      <c r="EG31" s="157"/>
      <c r="EH31" s="157"/>
      <c r="EI31" s="157"/>
      <c r="EJ31" s="157"/>
      <c r="EK31" s="157"/>
      <c r="EL31" s="157"/>
      <c r="EM31" s="157"/>
      <c r="EN31" s="157"/>
      <c r="EO31" s="157"/>
      <c r="EP31" s="157"/>
      <c r="EQ31" s="157"/>
      <c r="ER31" s="157"/>
      <c r="ES31" s="157"/>
      <c r="ET31" s="157"/>
      <c r="EU31" s="157"/>
      <c r="EV31" s="157"/>
      <c r="EW31" s="157"/>
      <c r="EX31" s="157"/>
      <c r="EY31" s="157"/>
      <c r="EZ31" s="157"/>
      <c r="FA31" s="157"/>
      <c r="FB31" s="157"/>
      <c r="FC31" s="157"/>
      <c r="FD31" s="157"/>
      <c r="FE31" s="157"/>
      <c r="FF31" s="157"/>
      <c r="FG31" s="157"/>
      <c r="FH31" s="157"/>
      <c r="FI31" s="157"/>
      <c r="FJ31" s="157"/>
      <c r="FK31" s="157"/>
      <c r="FL31" s="157"/>
      <c r="FM31" s="157"/>
      <c r="FN31" s="157"/>
      <c r="FO31" s="157"/>
      <c r="FP31" s="157"/>
      <c r="FQ31" s="157"/>
      <c r="FR31" s="157"/>
      <c r="FS31" s="157"/>
      <c r="FT31" s="157"/>
      <c r="FU31" s="157"/>
      <c r="FV31" s="157"/>
      <c r="FW31" s="157"/>
      <c r="FX31" s="157"/>
      <c r="FY31" s="157"/>
      <c r="FZ31" s="157"/>
      <c r="GA31" s="157"/>
      <c r="GB31" s="157"/>
      <c r="GC31" s="157"/>
      <c r="GD31" s="157"/>
      <c r="GE31" s="157"/>
      <c r="GF31" s="157"/>
      <c r="GG31" s="157"/>
      <c r="GH31" s="157"/>
      <c r="GI31" s="157"/>
      <c r="GJ31" s="157"/>
      <c r="GK31" s="157"/>
      <c r="GL31" s="157"/>
      <c r="GM31" s="157"/>
      <c r="GN31" s="157"/>
      <c r="GO31" s="157"/>
      <c r="GP31" s="157"/>
      <c r="GQ31" s="157"/>
      <c r="GR31" s="157"/>
      <c r="GS31" s="157"/>
      <c r="GT31" s="157"/>
      <c r="GU31" s="157"/>
      <c r="GV31" s="157"/>
      <c r="GW31" s="157"/>
      <c r="GX31" s="157"/>
      <c r="GY31" s="157"/>
      <c r="GZ31" s="157"/>
      <c r="HA31" s="157"/>
      <c r="HB31" s="157"/>
      <c r="HC31" s="157"/>
      <c r="HD31" s="157"/>
      <c r="HE31" s="157"/>
      <c r="HF31" s="157"/>
      <c r="HG31" s="157"/>
      <c r="HH31" s="157"/>
      <c r="HI31" s="157"/>
      <c r="HJ31" s="157"/>
      <c r="HK31" s="157"/>
      <c r="HL31" s="157"/>
      <c r="HM31" s="157"/>
      <c r="HN31" s="157"/>
      <c r="HO31" s="157"/>
      <c r="HP31" s="157"/>
      <c r="HQ31" s="157"/>
      <c r="HR31" s="157"/>
      <c r="HS31" s="157"/>
      <c r="HT31" s="157"/>
      <c r="HU31" s="157"/>
      <c r="HV31" s="157"/>
      <c r="HW31" s="157"/>
      <c r="HX31" s="157"/>
      <c r="HY31" s="157"/>
      <c r="HZ31" s="157"/>
      <c r="IA31" s="157"/>
      <c r="IB31" s="157"/>
      <c r="IC31" s="157"/>
      <c r="ID31" s="157"/>
      <c r="IE31" s="157"/>
      <c r="IF31" s="157"/>
      <c r="IG31" s="157"/>
      <c r="IH31" s="157"/>
      <c r="II31" s="157"/>
      <c r="IJ31" s="157"/>
      <c r="IK31" s="157"/>
      <c r="IL31" s="157"/>
      <c r="IM31" s="157"/>
      <c r="IN31" s="157"/>
      <c r="IO31" s="157"/>
      <c r="IP31" s="157"/>
      <c r="IQ31" s="157"/>
      <c r="IR31" s="157"/>
      <c r="IS31" s="157"/>
      <c r="IT31" s="157"/>
      <c r="IU31" s="157"/>
      <c r="IV31" s="157"/>
    </row>
    <row r="32" spans="1:256" ht="12.75" customHeight="1">
      <c r="A32" s="194" t="s">
        <v>53</v>
      </c>
      <c r="B32" s="161" t="s">
        <v>195</v>
      </c>
      <c r="C32" s="227" t="s">
        <v>196</v>
      </c>
      <c r="D32" s="105" t="s">
        <v>148</v>
      </c>
      <c r="E32" s="105" t="s">
        <v>148</v>
      </c>
      <c r="F32" s="105" t="s">
        <v>148</v>
      </c>
      <c r="G32" s="105" t="s">
        <v>148</v>
      </c>
      <c r="H32" s="105" t="s">
        <v>148</v>
      </c>
      <c r="I32" s="105" t="s">
        <v>148</v>
      </c>
      <c r="J32" s="105" t="s">
        <v>148</v>
      </c>
      <c r="K32" s="105" t="s">
        <v>148</v>
      </c>
      <c r="L32" s="105" t="s">
        <v>148</v>
      </c>
      <c r="M32" s="105" t="s">
        <v>148</v>
      </c>
      <c r="N32" s="105" t="s">
        <v>148</v>
      </c>
      <c r="O32" s="105" t="s">
        <v>148</v>
      </c>
      <c r="P32" s="105" t="s">
        <v>148</v>
      </c>
      <c r="Q32" s="105" t="s">
        <v>148</v>
      </c>
      <c r="R32" s="105" t="s">
        <v>148</v>
      </c>
      <c r="S32" s="105" t="s">
        <v>148</v>
      </c>
      <c r="T32" s="105" t="s">
        <v>148</v>
      </c>
      <c r="U32" s="117">
        <v>23321877</v>
      </c>
      <c r="V32" s="117">
        <v>24372158</v>
      </c>
      <c r="W32" s="117">
        <v>25540112</v>
      </c>
      <c r="X32" s="117">
        <v>26348183</v>
      </c>
      <c r="Y32" s="117">
        <v>27250552</v>
      </c>
      <c r="Z32" s="117">
        <v>28238211</v>
      </c>
      <c r="AA32" s="117">
        <v>29883956</v>
      </c>
      <c r="AB32" s="117">
        <v>31120516</v>
      </c>
      <c r="AC32" s="117">
        <v>32351587</v>
      </c>
      <c r="AD32" s="117">
        <v>34248427</v>
      </c>
      <c r="AE32" s="117">
        <v>35772469</v>
      </c>
      <c r="AF32" s="117">
        <v>37270283</v>
      </c>
      <c r="AG32" s="117">
        <v>38731311</v>
      </c>
      <c r="AH32" s="117">
        <v>40210813</v>
      </c>
      <c r="AI32" s="105" t="s">
        <v>299</v>
      </c>
      <c r="AJ32" s="153" t="s">
        <v>53</v>
      </c>
      <c r="AK32" s="154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  <c r="CY32" s="157"/>
      <c r="CZ32" s="157"/>
      <c r="DA32" s="157"/>
      <c r="DB32" s="157"/>
      <c r="DC32" s="157"/>
      <c r="DD32" s="157"/>
      <c r="DE32" s="157"/>
      <c r="DF32" s="157"/>
      <c r="DG32" s="157"/>
      <c r="DH32" s="157"/>
      <c r="DI32" s="157"/>
      <c r="DJ32" s="157"/>
      <c r="DK32" s="157"/>
      <c r="DL32" s="157"/>
      <c r="DM32" s="157"/>
      <c r="DN32" s="157"/>
      <c r="DO32" s="157"/>
      <c r="DP32" s="157"/>
      <c r="DQ32" s="157"/>
      <c r="DR32" s="157"/>
      <c r="DS32" s="157"/>
      <c r="DT32" s="157"/>
      <c r="DU32" s="157"/>
      <c r="DV32" s="157"/>
      <c r="DW32" s="157"/>
      <c r="DX32" s="157"/>
      <c r="DY32" s="157"/>
      <c r="DZ32" s="157"/>
      <c r="EA32" s="157"/>
      <c r="EB32" s="157"/>
      <c r="EC32" s="157"/>
      <c r="ED32" s="157"/>
      <c r="EE32" s="157"/>
      <c r="EF32" s="157"/>
      <c r="EG32" s="157"/>
      <c r="EH32" s="157"/>
      <c r="EI32" s="157"/>
      <c r="EJ32" s="157"/>
      <c r="EK32" s="157"/>
      <c r="EL32" s="157"/>
      <c r="EM32" s="157"/>
      <c r="EN32" s="157"/>
      <c r="EO32" s="157"/>
      <c r="EP32" s="157"/>
      <c r="EQ32" s="157"/>
      <c r="ER32" s="157"/>
      <c r="ES32" s="157"/>
      <c r="ET32" s="157"/>
      <c r="EU32" s="157"/>
      <c r="EV32" s="157"/>
      <c r="EW32" s="157"/>
      <c r="EX32" s="157"/>
      <c r="EY32" s="157"/>
      <c r="EZ32" s="157"/>
      <c r="FA32" s="157"/>
      <c r="FB32" s="157"/>
      <c r="FC32" s="157"/>
      <c r="FD32" s="157"/>
      <c r="FE32" s="157"/>
      <c r="FF32" s="157"/>
      <c r="FG32" s="157"/>
      <c r="FH32" s="157"/>
      <c r="FI32" s="157"/>
      <c r="FJ32" s="157"/>
      <c r="FK32" s="157"/>
      <c r="FL32" s="157"/>
      <c r="FM32" s="157"/>
      <c r="FN32" s="157"/>
      <c r="FO32" s="157"/>
      <c r="FP32" s="157"/>
      <c r="FQ32" s="157"/>
      <c r="FR32" s="157"/>
      <c r="FS32" s="157"/>
      <c r="FT32" s="157"/>
      <c r="FU32" s="157"/>
      <c r="FV32" s="157"/>
      <c r="FW32" s="157"/>
      <c r="FX32" s="157"/>
      <c r="FY32" s="157"/>
      <c r="FZ32" s="157"/>
      <c r="GA32" s="157"/>
      <c r="GB32" s="157"/>
      <c r="GC32" s="157"/>
      <c r="GD32" s="157"/>
      <c r="GE32" s="157"/>
      <c r="GF32" s="157"/>
      <c r="GG32" s="157"/>
      <c r="GH32" s="157"/>
      <c r="GI32" s="157"/>
      <c r="GJ32" s="157"/>
      <c r="GK32" s="157"/>
      <c r="GL32" s="157"/>
      <c r="GM32" s="157"/>
      <c r="GN32" s="157"/>
      <c r="GO32" s="157"/>
      <c r="GP32" s="157"/>
      <c r="GQ32" s="157"/>
      <c r="GR32" s="157"/>
      <c r="GS32" s="157"/>
      <c r="GT32" s="157"/>
      <c r="GU32" s="157"/>
      <c r="GV32" s="157"/>
      <c r="GW32" s="157"/>
      <c r="GX32" s="157"/>
      <c r="GY32" s="157"/>
      <c r="GZ32" s="157"/>
      <c r="HA32" s="157"/>
      <c r="HB32" s="157"/>
      <c r="HC32" s="157"/>
      <c r="HD32" s="157"/>
      <c r="HE32" s="157"/>
      <c r="HF32" s="157"/>
      <c r="HG32" s="157"/>
      <c r="HH32" s="157"/>
      <c r="HI32" s="157"/>
      <c r="HJ32" s="157"/>
      <c r="HK32" s="157"/>
      <c r="HL32" s="157"/>
      <c r="HM32" s="157"/>
      <c r="HN32" s="157"/>
      <c r="HO32" s="157"/>
      <c r="HP32" s="157"/>
      <c r="HQ32" s="157"/>
      <c r="HR32" s="157"/>
      <c r="HS32" s="157"/>
      <c r="HT32" s="157"/>
      <c r="HU32" s="157"/>
      <c r="HV32" s="157"/>
      <c r="HW32" s="157"/>
      <c r="HX32" s="157"/>
      <c r="HY32" s="157"/>
      <c r="HZ32" s="157"/>
      <c r="IA32" s="157"/>
      <c r="IB32" s="157"/>
      <c r="IC32" s="157"/>
      <c r="ID32" s="157"/>
      <c r="IE32" s="157"/>
      <c r="IF32" s="157"/>
      <c r="IG32" s="157"/>
      <c r="IH32" s="157"/>
      <c r="II32" s="157"/>
      <c r="IJ32" s="157"/>
      <c r="IK32" s="157"/>
      <c r="IL32" s="157"/>
      <c r="IM32" s="157"/>
      <c r="IN32" s="157"/>
      <c r="IO32" s="157"/>
      <c r="IP32" s="157"/>
      <c r="IQ32" s="157"/>
      <c r="IR32" s="157"/>
      <c r="IS32" s="157"/>
      <c r="IT32" s="157"/>
      <c r="IU32" s="157"/>
      <c r="IV32" s="157"/>
    </row>
    <row r="33" spans="1:256" ht="12.75" customHeight="1">
      <c r="A33" s="194" t="s">
        <v>4</v>
      </c>
      <c r="B33" s="160" t="s">
        <v>197</v>
      </c>
      <c r="C33" s="227" t="s">
        <v>198</v>
      </c>
      <c r="D33" s="105" t="s">
        <v>148</v>
      </c>
      <c r="E33" s="105" t="s">
        <v>148</v>
      </c>
      <c r="F33" s="105" t="s">
        <v>148</v>
      </c>
      <c r="G33" s="105" t="s">
        <v>148</v>
      </c>
      <c r="H33" s="105" t="s">
        <v>148</v>
      </c>
      <c r="I33" s="105" t="s">
        <v>148</v>
      </c>
      <c r="J33" s="105" t="s">
        <v>148</v>
      </c>
      <c r="K33" s="105" t="s">
        <v>148</v>
      </c>
      <c r="L33" s="105" t="s">
        <v>148</v>
      </c>
      <c r="M33" s="105" t="s">
        <v>148</v>
      </c>
      <c r="N33" s="105" t="s">
        <v>148</v>
      </c>
      <c r="O33" s="105" t="s">
        <v>148</v>
      </c>
      <c r="P33" s="105" t="s">
        <v>148</v>
      </c>
      <c r="Q33" s="105" t="s">
        <v>148</v>
      </c>
      <c r="R33" s="105" t="s">
        <v>148</v>
      </c>
      <c r="S33" s="105" t="s">
        <v>148</v>
      </c>
      <c r="T33" s="105" t="s">
        <v>148</v>
      </c>
      <c r="U33" s="159">
        <v>4878436</v>
      </c>
      <c r="V33" s="159">
        <v>4950590</v>
      </c>
      <c r="W33" s="159">
        <v>5124762</v>
      </c>
      <c r="X33" s="159">
        <v>5346289</v>
      </c>
      <c r="Y33" s="159">
        <v>5509321</v>
      </c>
      <c r="Z33" s="159">
        <v>5770944</v>
      </c>
      <c r="AA33" s="159">
        <v>6045599</v>
      </c>
      <c r="AB33" s="159">
        <v>6262435</v>
      </c>
      <c r="AC33" s="159">
        <v>6253311</v>
      </c>
      <c r="AD33" s="159">
        <v>6541330</v>
      </c>
      <c r="AE33" s="159">
        <v>6777005</v>
      </c>
      <c r="AF33" s="159">
        <v>7081648</v>
      </c>
      <c r="AG33" s="159">
        <v>5728147</v>
      </c>
      <c r="AH33" s="159">
        <v>5845320</v>
      </c>
      <c r="AI33" s="105" t="s">
        <v>299</v>
      </c>
      <c r="AJ33" s="153" t="s">
        <v>4</v>
      </c>
      <c r="AK33" s="154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  <c r="CT33" s="155"/>
      <c r="CU33" s="155"/>
      <c r="CV33" s="155"/>
      <c r="CW33" s="155"/>
      <c r="CX33" s="155"/>
      <c r="CY33" s="155"/>
      <c r="CZ33" s="155"/>
      <c r="DA33" s="155"/>
      <c r="DB33" s="155"/>
      <c r="DC33" s="155"/>
      <c r="DD33" s="155"/>
      <c r="DE33" s="155"/>
      <c r="DF33" s="155"/>
      <c r="DG33" s="155"/>
      <c r="DH33" s="155"/>
      <c r="DI33" s="155"/>
      <c r="DJ33" s="155"/>
      <c r="DK33" s="155"/>
      <c r="DL33" s="155"/>
      <c r="DM33" s="155"/>
      <c r="DN33" s="155"/>
      <c r="DO33" s="155"/>
      <c r="DP33" s="155"/>
      <c r="DQ33" s="155"/>
      <c r="DR33" s="155"/>
      <c r="DS33" s="155"/>
      <c r="DT33" s="155"/>
      <c r="DU33" s="155"/>
      <c r="DV33" s="155"/>
      <c r="DW33" s="155"/>
      <c r="DX33" s="155"/>
      <c r="DY33" s="155"/>
      <c r="DZ33" s="155"/>
      <c r="EA33" s="155"/>
      <c r="EB33" s="155"/>
      <c r="EC33" s="155"/>
      <c r="ED33" s="155"/>
      <c r="EE33" s="155"/>
      <c r="EF33" s="155"/>
      <c r="EG33" s="155"/>
      <c r="EH33" s="155"/>
      <c r="EI33" s="155"/>
      <c r="EJ33" s="155"/>
      <c r="EK33" s="155"/>
      <c r="EL33" s="155"/>
      <c r="EM33" s="155"/>
      <c r="EN33" s="155"/>
      <c r="EO33" s="155"/>
      <c r="EP33" s="155"/>
      <c r="EQ33" s="155"/>
      <c r="ER33" s="155"/>
      <c r="ES33" s="155"/>
      <c r="ET33" s="155"/>
      <c r="EU33" s="155"/>
      <c r="EV33" s="155"/>
      <c r="EW33" s="155"/>
      <c r="EX33" s="155"/>
      <c r="EY33" s="155"/>
      <c r="EZ33" s="155"/>
      <c r="FA33" s="155"/>
      <c r="FB33" s="155"/>
      <c r="FC33" s="155"/>
      <c r="FD33" s="155"/>
      <c r="FE33" s="155"/>
      <c r="FF33" s="155"/>
      <c r="FG33" s="155"/>
      <c r="FH33" s="155"/>
      <c r="FI33" s="155"/>
      <c r="FJ33" s="155"/>
      <c r="FK33" s="155"/>
      <c r="FL33" s="155"/>
      <c r="FM33" s="155"/>
      <c r="FN33" s="155"/>
      <c r="FO33" s="155"/>
      <c r="FP33" s="155"/>
      <c r="FQ33" s="155"/>
      <c r="FR33" s="155"/>
      <c r="FS33" s="155"/>
      <c r="FT33" s="155"/>
      <c r="FU33" s="155"/>
      <c r="FV33" s="155"/>
      <c r="FW33" s="155"/>
      <c r="FX33" s="155"/>
      <c r="FY33" s="155"/>
      <c r="FZ33" s="155"/>
      <c r="GA33" s="155"/>
      <c r="GB33" s="155"/>
      <c r="GC33" s="155"/>
      <c r="GD33" s="155"/>
      <c r="GE33" s="155"/>
      <c r="GF33" s="155"/>
      <c r="GG33" s="155"/>
      <c r="GH33" s="155"/>
      <c r="GI33" s="155"/>
      <c r="GJ33" s="155"/>
      <c r="GK33" s="155"/>
      <c r="GL33" s="155"/>
      <c r="GM33" s="155"/>
      <c r="GN33" s="155"/>
      <c r="GO33" s="155"/>
      <c r="GP33" s="155"/>
      <c r="GQ33" s="155"/>
      <c r="GR33" s="155"/>
      <c r="GS33" s="155"/>
      <c r="GT33" s="155"/>
      <c r="GU33" s="155"/>
      <c r="GV33" s="155"/>
      <c r="GW33" s="155"/>
      <c r="GX33" s="155"/>
      <c r="GY33" s="155"/>
      <c r="GZ33" s="155"/>
      <c r="HA33" s="155"/>
      <c r="HB33" s="155"/>
      <c r="HC33" s="155"/>
      <c r="HD33" s="155"/>
      <c r="HE33" s="155"/>
      <c r="HF33" s="155"/>
      <c r="HG33" s="155"/>
      <c r="HH33" s="155"/>
      <c r="HI33" s="155"/>
      <c r="HJ33" s="155"/>
      <c r="HK33" s="155"/>
      <c r="HL33" s="155"/>
      <c r="HM33" s="155"/>
      <c r="HN33" s="155"/>
      <c r="HO33" s="155"/>
      <c r="HP33" s="155"/>
      <c r="HQ33" s="155"/>
      <c r="HR33" s="155"/>
      <c r="HS33" s="155"/>
      <c r="HT33" s="155"/>
      <c r="HU33" s="155"/>
      <c r="HV33" s="155"/>
      <c r="HW33" s="155"/>
      <c r="HX33" s="155"/>
      <c r="HY33" s="155"/>
      <c r="HZ33" s="155"/>
      <c r="IA33" s="155"/>
      <c r="IB33" s="155"/>
      <c r="IC33" s="155"/>
      <c r="ID33" s="155"/>
      <c r="IE33" s="155"/>
      <c r="IF33" s="155"/>
      <c r="IG33" s="155"/>
      <c r="IH33" s="155"/>
      <c r="II33" s="155"/>
      <c r="IJ33" s="155"/>
      <c r="IK33" s="155"/>
      <c r="IL33" s="155"/>
      <c r="IM33" s="155"/>
      <c r="IN33" s="155"/>
      <c r="IO33" s="155"/>
      <c r="IP33" s="155"/>
      <c r="IQ33" s="155"/>
      <c r="IR33" s="155"/>
      <c r="IS33" s="155"/>
      <c r="IT33" s="155"/>
      <c r="IU33" s="155"/>
      <c r="IV33" s="155"/>
    </row>
    <row r="34" spans="1:256" ht="12.75" customHeight="1">
      <c r="A34" s="194" t="s">
        <v>5</v>
      </c>
      <c r="B34" s="161" t="s">
        <v>199</v>
      </c>
      <c r="C34" s="227" t="s">
        <v>200</v>
      </c>
      <c r="D34" s="105" t="s">
        <v>148</v>
      </c>
      <c r="E34" s="105" t="s">
        <v>148</v>
      </c>
      <c r="F34" s="105" t="s">
        <v>148</v>
      </c>
      <c r="G34" s="105" t="s">
        <v>148</v>
      </c>
      <c r="H34" s="105" t="s">
        <v>148</v>
      </c>
      <c r="I34" s="105" t="s">
        <v>148</v>
      </c>
      <c r="J34" s="105" t="s">
        <v>148</v>
      </c>
      <c r="K34" s="105" t="s">
        <v>148</v>
      </c>
      <c r="L34" s="105" t="s">
        <v>148</v>
      </c>
      <c r="M34" s="105" t="s">
        <v>148</v>
      </c>
      <c r="N34" s="105" t="s">
        <v>148</v>
      </c>
      <c r="O34" s="105" t="s">
        <v>148</v>
      </c>
      <c r="P34" s="105" t="s">
        <v>148</v>
      </c>
      <c r="Q34" s="105" t="s">
        <v>148</v>
      </c>
      <c r="R34" s="105" t="s">
        <v>148</v>
      </c>
      <c r="S34" s="105" t="s">
        <v>148</v>
      </c>
      <c r="T34" s="105" t="s">
        <v>148</v>
      </c>
      <c r="U34" s="117">
        <v>9733395</v>
      </c>
      <c r="V34" s="117">
        <v>9293515</v>
      </c>
      <c r="W34" s="117">
        <v>9578307</v>
      </c>
      <c r="X34" s="117">
        <v>10021215</v>
      </c>
      <c r="Y34" s="117">
        <v>10035630</v>
      </c>
      <c r="Z34" s="117">
        <v>10618024</v>
      </c>
      <c r="AA34" s="117">
        <v>10506199</v>
      </c>
      <c r="AB34" s="117">
        <v>10907943</v>
      </c>
      <c r="AC34" s="117">
        <v>10971123</v>
      </c>
      <c r="AD34" s="117">
        <v>10906325</v>
      </c>
      <c r="AE34" s="117">
        <v>11467897</v>
      </c>
      <c r="AF34" s="117">
        <v>11854557</v>
      </c>
      <c r="AG34" s="117">
        <v>11659290</v>
      </c>
      <c r="AH34" s="117">
        <v>11929627</v>
      </c>
      <c r="AI34" s="105" t="s">
        <v>299</v>
      </c>
      <c r="AJ34" s="153" t="s">
        <v>5</v>
      </c>
      <c r="AK34" s="154"/>
      <c r="AL34" s="229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57"/>
      <c r="CN34" s="157"/>
      <c r="CO34" s="157"/>
      <c r="CP34" s="157"/>
      <c r="CQ34" s="157"/>
      <c r="CR34" s="157"/>
      <c r="CS34" s="157"/>
      <c r="CT34" s="157"/>
      <c r="CU34" s="157"/>
      <c r="CV34" s="157"/>
      <c r="CW34" s="157"/>
      <c r="CX34" s="157"/>
      <c r="CY34" s="157"/>
      <c r="CZ34" s="157"/>
      <c r="DA34" s="157"/>
      <c r="DB34" s="157"/>
      <c r="DC34" s="157"/>
      <c r="DD34" s="157"/>
      <c r="DE34" s="157"/>
      <c r="DF34" s="157"/>
      <c r="DG34" s="157"/>
      <c r="DH34" s="157"/>
      <c r="DI34" s="157"/>
      <c r="DJ34" s="157"/>
      <c r="DK34" s="157"/>
      <c r="DL34" s="157"/>
      <c r="DM34" s="157"/>
      <c r="DN34" s="157"/>
      <c r="DO34" s="157"/>
      <c r="DP34" s="157"/>
      <c r="DQ34" s="157"/>
      <c r="DR34" s="157"/>
      <c r="DS34" s="157"/>
      <c r="DT34" s="157"/>
      <c r="DU34" s="157"/>
      <c r="DV34" s="157"/>
      <c r="DW34" s="157"/>
      <c r="DX34" s="157"/>
      <c r="DY34" s="157"/>
      <c r="DZ34" s="157"/>
      <c r="EA34" s="157"/>
      <c r="EB34" s="157"/>
      <c r="EC34" s="157"/>
      <c r="ED34" s="157"/>
      <c r="EE34" s="157"/>
      <c r="EF34" s="157"/>
      <c r="EG34" s="157"/>
      <c r="EH34" s="157"/>
      <c r="EI34" s="157"/>
      <c r="EJ34" s="157"/>
      <c r="EK34" s="157"/>
      <c r="EL34" s="157"/>
      <c r="EM34" s="157"/>
      <c r="EN34" s="157"/>
      <c r="EO34" s="157"/>
      <c r="EP34" s="157"/>
      <c r="EQ34" s="157"/>
      <c r="ER34" s="157"/>
      <c r="ES34" s="157"/>
      <c r="ET34" s="157"/>
      <c r="EU34" s="157"/>
      <c r="EV34" s="157"/>
      <c r="EW34" s="157"/>
      <c r="EX34" s="157"/>
      <c r="EY34" s="157"/>
      <c r="EZ34" s="157"/>
      <c r="FA34" s="157"/>
      <c r="FB34" s="157"/>
      <c r="FC34" s="157"/>
      <c r="FD34" s="157"/>
      <c r="FE34" s="157"/>
      <c r="FF34" s="157"/>
      <c r="FG34" s="157"/>
      <c r="FH34" s="157"/>
      <c r="FI34" s="157"/>
      <c r="FJ34" s="157"/>
      <c r="FK34" s="157"/>
      <c r="FL34" s="157"/>
      <c r="FM34" s="157"/>
      <c r="FN34" s="157"/>
      <c r="FO34" s="157"/>
      <c r="FP34" s="157"/>
      <c r="FQ34" s="157"/>
      <c r="FR34" s="157"/>
      <c r="FS34" s="157"/>
      <c r="FT34" s="157"/>
      <c r="FU34" s="157"/>
      <c r="FV34" s="157"/>
      <c r="FW34" s="157"/>
      <c r="FX34" s="157"/>
      <c r="FY34" s="157"/>
      <c r="FZ34" s="157"/>
      <c r="GA34" s="157"/>
      <c r="GB34" s="157"/>
      <c r="GC34" s="157"/>
      <c r="GD34" s="157"/>
      <c r="GE34" s="157"/>
      <c r="GF34" s="157"/>
      <c r="GG34" s="157"/>
      <c r="GH34" s="157"/>
      <c r="GI34" s="157"/>
      <c r="GJ34" s="157"/>
      <c r="GK34" s="157"/>
      <c r="GL34" s="157"/>
      <c r="GM34" s="157"/>
      <c r="GN34" s="157"/>
      <c r="GO34" s="157"/>
      <c r="GP34" s="157"/>
      <c r="GQ34" s="157"/>
      <c r="GR34" s="157"/>
      <c r="GS34" s="157"/>
      <c r="GT34" s="157"/>
      <c r="GU34" s="157"/>
      <c r="GV34" s="157"/>
      <c r="GW34" s="157"/>
      <c r="GX34" s="157"/>
      <c r="GY34" s="157"/>
      <c r="GZ34" s="157"/>
      <c r="HA34" s="157"/>
      <c r="HB34" s="157"/>
      <c r="HC34" s="157"/>
      <c r="HD34" s="157"/>
      <c r="HE34" s="157"/>
      <c r="HF34" s="157"/>
      <c r="HG34" s="157"/>
      <c r="HH34" s="157"/>
      <c r="HI34" s="157"/>
      <c r="HJ34" s="157"/>
      <c r="HK34" s="157"/>
      <c r="HL34" s="157"/>
      <c r="HM34" s="157"/>
      <c r="HN34" s="157"/>
      <c r="HO34" s="157"/>
      <c r="HP34" s="157"/>
      <c r="HQ34" s="157"/>
      <c r="HR34" s="157"/>
      <c r="HS34" s="157"/>
      <c r="HT34" s="157"/>
      <c r="HU34" s="157"/>
      <c r="HV34" s="157"/>
      <c r="HW34" s="157"/>
      <c r="HX34" s="157"/>
      <c r="HY34" s="157"/>
      <c r="HZ34" s="157"/>
      <c r="IA34" s="157"/>
      <c r="IB34" s="157"/>
      <c r="IC34" s="157"/>
      <c r="ID34" s="157"/>
      <c r="IE34" s="157"/>
      <c r="IF34" s="157"/>
      <c r="IG34" s="157"/>
      <c r="IH34" s="157"/>
      <c r="II34" s="157"/>
      <c r="IJ34" s="157"/>
      <c r="IK34" s="157"/>
      <c r="IL34" s="157"/>
      <c r="IM34" s="157"/>
      <c r="IN34" s="157"/>
      <c r="IO34" s="157"/>
      <c r="IP34" s="157"/>
      <c r="IQ34" s="157"/>
      <c r="IR34" s="157"/>
      <c r="IS34" s="157"/>
      <c r="IT34" s="157"/>
      <c r="IU34" s="157"/>
      <c r="IV34" s="157"/>
    </row>
    <row r="35" spans="1:256" ht="12.75" customHeight="1">
      <c r="A35" s="194" t="s">
        <v>6</v>
      </c>
      <c r="B35" s="166" t="s">
        <v>201</v>
      </c>
      <c r="C35" s="227" t="s">
        <v>222</v>
      </c>
      <c r="D35" s="105" t="s">
        <v>148</v>
      </c>
      <c r="E35" s="105" t="s">
        <v>148</v>
      </c>
      <c r="F35" s="105" t="s">
        <v>148</v>
      </c>
      <c r="G35" s="105" t="s">
        <v>148</v>
      </c>
      <c r="H35" s="105" t="s">
        <v>148</v>
      </c>
      <c r="I35" s="105" t="s">
        <v>148</v>
      </c>
      <c r="J35" s="105" t="s">
        <v>148</v>
      </c>
      <c r="K35" s="105" t="s">
        <v>148</v>
      </c>
      <c r="L35" s="105" t="s">
        <v>148</v>
      </c>
      <c r="M35" s="105" t="s">
        <v>148</v>
      </c>
      <c r="N35" s="105" t="s">
        <v>148</v>
      </c>
      <c r="O35" s="105" t="s">
        <v>148</v>
      </c>
      <c r="P35" s="105" t="s">
        <v>148</v>
      </c>
      <c r="Q35" s="105" t="s">
        <v>148</v>
      </c>
      <c r="R35" s="105" t="s">
        <v>148</v>
      </c>
      <c r="S35" s="105" t="s">
        <v>148</v>
      </c>
      <c r="T35" s="105" t="s">
        <v>148</v>
      </c>
      <c r="U35" s="117">
        <v>1269679</v>
      </c>
      <c r="V35" s="117">
        <v>1299643</v>
      </c>
      <c r="W35" s="117">
        <v>1250880</v>
      </c>
      <c r="X35" s="117">
        <v>1298956</v>
      </c>
      <c r="Y35" s="117">
        <v>1311759</v>
      </c>
      <c r="Z35" s="117">
        <v>1351233</v>
      </c>
      <c r="AA35" s="117">
        <v>1368327</v>
      </c>
      <c r="AB35" s="117">
        <v>1435475</v>
      </c>
      <c r="AC35" s="117">
        <v>1474814</v>
      </c>
      <c r="AD35" s="117">
        <v>1502009</v>
      </c>
      <c r="AE35" s="117">
        <v>1552304</v>
      </c>
      <c r="AF35" s="117">
        <v>1596585</v>
      </c>
      <c r="AG35" s="117">
        <v>1593663</v>
      </c>
      <c r="AH35" s="117">
        <v>1644854</v>
      </c>
      <c r="AI35" s="105" t="s">
        <v>299</v>
      </c>
      <c r="AJ35" s="153" t="s">
        <v>6</v>
      </c>
      <c r="AK35" s="154"/>
      <c r="AL35" s="229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57"/>
      <c r="CC35" s="157"/>
      <c r="CD35" s="157"/>
      <c r="CE35" s="157"/>
      <c r="CF35" s="157"/>
      <c r="CG35" s="157"/>
      <c r="CH35" s="157"/>
      <c r="CI35" s="157"/>
      <c r="CJ35" s="157"/>
      <c r="CK35" s="157"/>
      <c r="CL35" s="157"/>
      <c r="CM35" s="157"/>
      <c r="CN35" s="157"/>
      <c r="CO35" s="157"/>
      <c r="CP35" s="157"/>
      <c r="CQ35" s="157"/>
      <c r="CR35" s="157"/>
      <c r="CS35" s="157"/>
      <c r="CT35" s="157"/>
      <c r="CU35" s="157"/>
      <c r="CV35" s="157"/>
      <c r="CW35" s="157"/>
      <c r="CX35" s="157"/>
      <c r="CY35" s="157"/>
      <c r="CZ35" s="157"/>
      <c r="DA35" s="157"/>
      <c r="DB35" s="157"/>
      <c r="DC35" s="157"/>
      <c r="DD35" s="157"/>
      <c r="DE35" s="157"/>
      <c r="DF35" s="157"/>
      <c r="DG35" s="157"/>
      <c r="DH35" s="157"/>
      <c r="DI35" s="157"/>
      <c r="DJ35" s="157"/>
      <c r="DK35" s="157"/>
      <c r="DL35" s="157"/>
      <c r="DM35" s="157"/>
      <c r="DN35" s="157"/>
      <c r="DO35" s="157"/>
      <c r="DP35" s="157"/>
      <c r="DQ35" s="157"/>
      <c r="DR35" s="157"/>
      <c r="DS35" s="157"/>
      <c r="DT35" s="157"/>
      <c r="DU35" s="157"/>
      <c r="DV35" s="157"/>
      <c r="DW35" s="157"/>
      <c r="DX35" s="157"/>
      <c r="DY35" s="157"/>
      <c r="DZ35" s="157"/>
      <c r="EA35" s="157"/>
      <c r="EB35" s="157"/>
      <c r="EC35" s="157"/>
      <c r="ED35" s="157"/>
      <c r="EE35" s="157"/>
      <c r="EF35" s="157"/>
      <c r="EG35" s="157"/>
      <c r="EH35" s="157"/>
      <c r="EI35" s="157"/>
      <c r="EJ35" s="157"/>
      <c r="EK35" s="157"/>
      <c r="EL35" s="157"/>
      <c r="EM35" s="157"/>
      <c r="EN35" s="157"/>
      <c r="EO35" s="157"/>
      <c r="EP35" s="157"/>
      <c r="EQ35" s="157"/>
      <c r="ER35" s="157"/>
      <c r="ES35" s="157"/>
      <c r="ET35" s="157"/>
      <c r="EU35" s="157"/>
      <c r="EV35" s="157"/>
      <c r="EW35" s="157"/>
      <c r="EX35" s="157"/>
      <c r="EY35" s="157"/>
      <c r="EZ35" s="157"/>
      <c r="FA35" s="157"/>
      <c r="FB35" s="157"/>
      <c r="FC35" s="157"/>
      <c r="FD35" s="157"/>
      <c r="FE35" s="157"/>
      <c r="FF35" s="157"/>
      <c r="FG35" s="157"/>
      <c r="FH35" s="157"/>
      <c r="FI35" s="157"/>
      <c r="FJ35" s="157"/>
      <c r="FK35" s="157"/>
      <c r="FL35" s="157"/>
      <c r="FM35" s="157"/>
      <c r="FN35" s="157"/>
      <c r="FO35" s="157"/>
      <c r="FP35" s="157"/>
      <c r="FQ35" s="157"/>
      <c r="FR35" s="157"/>
      <c r="FS35" s="157"/>
      <c r="FT35" s="157"/>
      <c r="FU35" s="157"/>
      <c r="FV35" s="157"/>
      <c r="FW35" s="157"/>
      <c r="FX35" s="157"/>
      <c r="FY35" s="157"/>
      <c r="FZ35" s="157"/>
      <c r="GA35" s="157"/>
      <c r="GB35" s="157"/>
      <c r="GC35" s="157"/>
      <c r="GD35" s="157"/>
      <c r="GE35" s="157"/>
      <c r="GF35" s="157"/>
      <c r="GG35" s="157"/>
      <c r="GH35" s="157"/>
      <c r="GI35" s="157"/>
      <c r="GJ35" s="157"/>
      <c r="GK35" s="157"/>
      <c r="GL35" s="157"/>
      <c r="GM35" s="157"/>
      <c r="GN35" s="157"/>
      <c r="GO35" s="157"/>
      <c r="GP35" s="157"/>
      <c r="GQ35" s="157"/>
      <c r="GR35" s="157"/>
      <c r="GS35" s="157"/>
      <c r="GT35" s="157"/>
      <c r="GU35" s="157"/>
      <c r="GV35" s="157"/>
      <c r="GW35" s="157"/>
      <c r="GX35" s="157"/>
      <c r="GY35" s="157"/>
      <c r="GZ35" s="157"/>
      <c r="HA35" s="157"/>
      <c r="HB35" s="157"/>
      <c r="HC35" s="157"/>
      <c r="HD35" s="157"/>
      <c r="HE35" s="157"/>
      <c r="HF35" s="157"/>
      <c r="HG35" s="157"/>
      <c r="HH35" s="157"/>
      <c r="HI35" s="157"/>
      <c r="HJ35" s="157"/>
      <c r="HK35" s="157"/>
      <c r="HL35" s="157"/>
      <c r="HM35" s="157"/>
      <c r="HN35" s="157"/>
      <c r="HO35" s="157"/>
      <c r="HP35" s="157"/>
      <c r="HQ35" s="157"/>
      <c r="HR35" s="157"/>
      <c r="HS35" s="157"/>
      <c r="HT35" s="157"/>
      <c r="HU35" s="157"/>
      <c r="HV35" s="157"/>
      <c r="HW35" s="157"/>
      <c r="HX35" s="157"/>
      <c r="HY35" s="157"/>
      <c r="HZ35" s="157"/>
      <c r="IA35" s="157"/>
      <c r="IB35" s="157"/>
      <c r="IC35" s="157"/>
      <c r="ID35" s="157"/>
      <c r="IE35" s="157"/>
      <c r="IF35" s="157"/>
      <c r="IG35" s="157"/>
      <c r="IH35" s="157"/>
      <c r="II35" s="157"/>
      <c r="IJ35" s="157"/>
      <c r="IK35" s="157"/>
      <c r="IL35" s="157"/>
      <c r="IM35" s="157"/>
      <c r="IN35" s="157"/>
      <c r="IO35" s="157"/>
      <c r="IP35" s="157"/>
      <c r="IQ35" s="157"/>
      <c r="IR35" s="157"/>
      <c r="IS35" s="157"/>
      <c r="IT35" s="157"/>
      <c r="IU35" s="157"/>
      <c r="IV35" s="157"/>
    </row>
    <row r="36" spans="1:256" ht="12.75" customHeight="1">
      <c r="A36" s="194" t="s">
        <v>26</v>
      </c>
      <c r="B36" s="167" t="s">
        <v>202</v>
      </c>
      <c r="C36" s="226" t="s">
        <v>265</v>
      </c>
      <c r="D36" s="168">
        <v>239414854</v>
      </c>
      <c r="E36" s="168">
        <v>257370287</v>
      </c>
      <c r="F36" s="168">
        <v>261228882</v>
      </c>
      <c r="G36" s="168">
        <v>269295121</v>
      </c>
      <c r="H36" s="168">
        <v>277958638</v>
      </c>
      <c r="I36" s="168">
        <v>283002866</v>
      </c>
      <c r="J36" s="168">
        <v>290169168</v>
      </c>
      <c r="K36" s="168">
        <v>302480432</v>
      </c>
      <c r="L36" s="168">
        <v>310378830</v>
      </c>
      <c r="M36" s="168">
        <v>322725990</v>
      </c>
      <c r="N36" s="168">
        <v>335949305</v>
      </c>
      <c r="O36" s="168">
        <v>343974585</v>
      </c>
      <c r="P36" s="168">
        <v>341464365</v>
      </c>
      <c r="Q36" s="168">
        <v>353961461</v>
      </c>
      <c r="R36" s="168">
        <v>358537644</v>
      </c>
      <c r="S36" s="168">
        <v>373958025</v>
      </c>
      <c r="T36" s="168">
        <v>389995842</v>
      </c>
      <c r="U36" s="168">
        <f>U10+U11+U18</f>
        <v>392853381</v>
      </c>
      <c r="V36" s="168">
        <f aca="true" t="shared" si="0" ref="V36:AA36">V10+V11+V18</f>
        <v>383920741</v>
      </c>
      <c r="W36" s="168">
        <f t="shared" si="0"/>
        <v>406514070</v>
      </c>
      <c r="X36" s="168">
        <f t="shared" si="0"/>
        <v>434031633</v>
      </c>
      <c r="Y36" s="168">
        <f t="shared" si="0"/>
        <v>445960427</v>
      </c>
      <c r="Z36" s="168">
        <f t="shared" si="0"/>
        <v>460324208</v>
      </c>
      <c r="AA36" s="168">
        <f t="shared" si="0"/>
        <v>480787986</v>
      </c>
      <c r="AB36" s="168">
        <f aca="true" t="shared" si="1" ref="AB36:AG36">AB10+AB11+AB18</f>
        <v>498936636</v>
      </c>
      <c r="AC36" s="168">
        <f t="shared" si="1"/>
        <v>520162513</v>
      </c>
      <c r="AD36" s="168">
        <f t="shared" si="1"/>
        <v>545849524</v>
      </c>
      <c r="AE36" s="168">
        <f t="shared" si="1"/>
        <v>558955596</v>
      </c>
      <c r="AF36" s="168">
        <f t="shared" si="1"/>
        <v>580285474</v>
      </c>
      <c r="AG36" s="168">
        <f t="shared" si="1"/>
        <v>571749298</v>
      </c>
      <c r="AH36" s="168">
        <f>AH10+AH11+AH18</f>
        <v>602893277</v>
      </c>
      <c r="AI36" s="168">
        <f>AI10+AI11+AI18</f>
        <v>648469541</v>
      </c>
      <c r="AJ36" s="153" t="s">
        <v>26</v>
      </c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  <c r="DA36" s="157"/>
      <c r="DB36" s="157"/>
      <c r="DC36" s="157"/>
      <c r="DD36" s="157"/>
      <c r="DE36" s="157"/>
      <c r="DF36" s="157"/>
      <c r="DG36" s="157"/>
      <c r="DH36" s="157"/>
      <c r="DI36" s="157"/>
      <c r="DJ36" s="157"/>
      <c r="DK36" s="157"/>
      <c r="DL36" s="157"/>
      <c r="DM36" s="157"/>
      <c r="DN36" s="157"/>
      <c r="DO36" s="157"/>
      <c r="DP36" s="157"/>
      <c r="DQ36" s="157"/>
      <c r="DR36" s="157"/>
      <c r="DS36" s="157"/>
      <c r="DT36" s="157"/>
      <c r="DU36" s="157"/>
      <c r="DV36" s="157"/>
      <c r="DW36" s="157"/>
      <c r="DX36" s="157"/>
      <c r="DY36" s="157"/>
      <c r="DZ36" s="157"/>
      <c r="EA36" s="157"/>
      <c r="EB36" s="157"/>
      <c r="EC36" s="157"/>
      <c r="ED36" s="157"/>
      <c r="EE36" s="157"/>
      <c r="EF36" s="157"/>
      <c r="EG36" s="157"/>
      <c r="EH36" s="157"/>
      <c r="EI36" s="157"/>
      <c r="EJ36" s="157"/>
      <c r="EK36" s="157"/>
      <c r="EL36" s="157"/>
      <c r="EM36" s="157"/>
      <c r="EN36" s="157"/>
      <c r="EO36" s="157"/>
      <c r="EP36" s="157"/>
      <c r="EQ36" s="157"/>
      <c r="ER36" s="157"/>
      <c r="ES36" s="157"/>
      <c r="ET36" s="157"/>
      <c r="EU36" s="157"/>
      <c r="EV36" s="157"/>
      <c r="EW36" s="157"/>
      <c r="EX36" s="157"/>
      <c r="EY36" s="157"/>
      <c r="EZ36" s="157"/>
      <c r="FA36" s="157"/>
      <c r="FB36" s="157"/>
      <c r="FC36" s="157"/>
      <c r="FD36" s="157"/>
      <c r="FE36" s="157"/>
      <c r="FF36" s="157"/>
      <c r="FG36" s="157"/>
      <c r="FH36" s="157"/>
      <c r="FI36" s="157"/>
      <c r="FJ36" s="157"/>
      <c r="FK36" s="157"/>
      <c r="FL36" s="157"/>
      <c r="FM36" s="157"/>
      <c r="FN36" s="157"/>
      <c r="FO36" s="157"/>
      <c r="FP36" s="157"/>
      <c r="FQ36" s="157"/>
      <c r="FR36" s="157"/>
      <c r="FS36" s="157"/>
      <c r="FT36" s="157"/>
      <c r="FU36" s="157"/>
      <c r="FV36" s="157"/>
      <c r="FW36" s="157"/>
      <c r="FX36" s="157"/>
      <c r="FY36" s="157"/>
      <c r="FZ36" s="157"/>
      <c r="GA36" s="157"/>
      <c r="GB36" s="157"/>
      <c r="GC36" s="157"/>
      <c r="GD36" s="157"/>
      <c r="GE36" s="157"/>
      <c r="GF36" s="157"/>
      <c r="GG36" s="157"/>
      <c r="GH36" s="157"/>
      <c r="GI36" s="157"/>
      <c r="GJ36" s="157"/>
      <c r="GK36" s="157"/>
      <c r="GL36" s="157"/>
      <c r="GM36" s="157"/>
      <c r="GN36" s="157"/>
      <c r="GO36" s="157"/>
      <c r="GP36" s="157"/>
      <c r="GQ36" s="157"/>
      <c r="GR36" s="157"/>
      <c r="GS36" s="157"/>
      <c r="GT36" s="157"/>
      <c r="GU36" s="157"/>
      <c r="GV36" s="157"/>
      <c r="GW36" s="157"/>
      <c r="GX36" s="157"/>
      <c r="GY36" s="157"/>
      <c r="GZ36" s="157"/>
      <c r="HA36" s="157"/>
      <c r="HB36" s="157"/>
      <c r="HC36" s="157"/>
      <c r="HD36" s="157"/>
      <c r="HE36" s="157"/>
      <c r="HF36" s="157"/>
      <c r="HG36" s="157"/>
      <c r="HH36" s="157"/>
      <c r="HI36" s="157"/>
      <c r="HJ36" s="157"/>
      <c r="HK36" s="157"/>
      <c r="HL36" s="157"/>
      <c r="HM36" s="157"/>
      <c r="HN36" s="157"/>
      <c r="HO36" s="157"/>
      <c r="HP36" s="157"/>
      <c r="HQ36" s="157"/>
      <c r="HR36" s="157"/>
      <c r="HS36" s="157"/>
      <c r="HT36" s="157"/>
      <c r="HU36" s="157"/>
      <c r="HV36" s="157"/>
      <c r="HW36" s="157"/>
      <c r="HX36" s="157"/>
      <c r="HY36" s="157"/>
      <c r="HZ36" s="157"/>
      <c r="IA36" s="157"/>
      <c r="IB36" s="157"/>
      <c r="IC36" s="157"/>
      <c r="ID36" s="157"/>
      <c r="IE36" s="157"/>
      <c r="IF36" s="157"/>
      <c r="IG36" s="157"/>
      <c r="IH36" s="157"/>
      <c r="II36" s="157"/>
      <c r="IJ36" s="157"/>
      <c r="IK36" s="157"/>
      <c r="IL36" s="157"/>
      <c r="IM36" s="157"/>
      <c r="IN36" s="157"/>
      <c r="IO36" s="157"/>
      <c r="IP36" s="157"/>
      <c r="IQ36" s="157"/>
      <c r="IR36" s="157"/>
      <c r="IS36" s="157"/>
      <c r="IT36" s="157"/>
      <c r="IU36" s="157"/>
      <c r="IV36" s="157"/>
    </row>
    <row r="37" spans="1:256" ht="7.5" customHeight="1">
      <c r="A37" s="169"/>
      <c r="B37" s="161"/>
      <c r="C37" s="170"/>
      <c r="D37" s="117"/>
      <c r="AJ37" s="169"/>
      <c r="AK37" s="170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1"/>
      <c r="BR37" s="171"/>
      <c r="BS37" s="171"/>
      <c r="BT37" s="171"/>
      <c r="BU37" s="171"/>
      <c r="BV37" s="171"/>
      <c r="BW37" s="171"/>
      <c r="BX37" s="171"/>
      <c r="BY37" s="171"/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  <c r="CT37" s="171"/>
      <c r="CU37" s="171"/>
      <c r="CV37" s="171"/>
      <c r="CW37" s="171"/>
      <c r="CX37" s="171"/>
      <c r="CY37" s="171"/>
      <c r="CZ37" s="171"/>
      <c r="DA37" s="171"/>
      <c r="DB37" s="171"/>
      <c r="DC37" s="171"/>
      <c r="DD37" s="171"/>
      <c r="DE37" s="171"/>
      <c r="DF37" s="171"/>
      <c r="DG37" s="171"/>
      <c r="DH37" s="171"/>
      <c r="DI37" s="171"/>
      <c r="DJ37" s="171"/>
      <c r="DK37" s="171"/>
      <c r="DL37" s="171"/>
      <c r="DM37" s="171"/>
      <c r="DN37" s="171"/>
      <c r="DO37" s="171"/>
      <c r="DP37" s="171"/>
      <c r="DQ37" s="171"/>
      <c r="DR37" s="171"/>
      <c r="DS37" s="171"/>
      <c r="DT37" s="171"/>
      <c r="DU37" s="171"/>
      <c r="DV37" s="171"/>
      <c r="DW37" s="171"/>
      <c r="DX37" s="171"/>
      <c r="DY37" s="171"/>
      <c r="DZ37" s="171"/>
      <c r="EA37" s="171"/>
      <c r="EB37" s="171"/>
      <c r="EC37" s="171"/>
      <c r="ED37" s="171"/>
      <c r="EE37" s="171"/>
      <c r="EF37" s="171"/>
      <c r="EG37" s="171"/>
      <c r="EH37" s="171"/>
      <c r="EI37" s="171"/>
      <c r="EJ37" s="171"/>
      <c r="EK37" s="171"/>
      <c r="EL37" s="171"/>
      <c r="EM37" s="171"/>
      <c r="EN37" s="171"/>
      <c r="EO37" s="171"/>
      <c r="EP37" s="171"/>
      <c r="EQ37" s="171"/>
      <c r="ER37" s="171"/>
      <c r="ES37" s="171"/>
      <c r="ET37" s="171"/>
      <c r="EU37" s="171"/>
      <c r="EV37" s="171"/>
      <c r="EW37" s="171"/>
      <c r="EX37" s="171"/>
      <c r="EY37" s="171"/>
      <c r="EZ37" s="171"/>
      <c r="FA37" s="171"/>
      <c r="FB37" s="171"/>
      <c r="FC37" s="171"/>
      <c r="FD37" s="171"/>
      <c r="FE37" s="171"/>
      <c r="FF37" s="171"/>
      <c r="FG37" s="171"/>
      <c r="FH37" s="171"/>
      <c r="FI37" s="171"/>
      <c r="FJ37" s="171"/>
      <c r="FK37" s="171"/>
      <c r="FL37" s="171"/>
      <c r="FM37" s="171"/>
      <c r="FN37" s="171"/>
      <c r="FO37" s="171"/>
      <c r="FP37" s="171"/>
      <c r="FQ37" s="171"/>
      <c r="FR37" s="171"/>
      <c r="FS37" s="171"/>
      <c r="FT37" s="171"/>
      <c r="FU37" s="171"/>
      <c r="FV37" s="171"/>
      <c r="FW37" s="171"/>
      <c r="FX37" s="171"/>
      <c r="FY37" s="171"/>
      <c r="FZ37" s="171"/>
      <c r="GA37" s="171"/>
      <c r="GB37" s="171"/>
      <c r="GC37" s="171"/>
      <c r="GD37" s="171"/>
      <c r="GE37" s="171"/>
      <c r="GF37" s="171"/>
      <c r="GG37" s="171"/>
      <c r="GH37" s="171"/>
      <c r="GI37" s="171"/>
      <c r="GJ37" s="171"/>
      <c r="GK37" s="171"/>
      <c r="GL37" s="171"/>
      <c r="GM37" s="171"/>
      <c r="GN37" s="171"/>
      <c r="GO37" s="171"/>
      <c r="GP37" s="171"/>
      <c r="GQ37" s="171"/>
      <c r="GR37" s="171"/>
      <c r="GS37" s="171"/>
      <c r="GT37" s="171"/>
      <c r="GU37" s="171"/>
      <c r="GV37" s="171"/>
      <c r="GW37" s="171"/>
      <c r="GX37" s="171"/>
      <c r="GY37" s="171"/>
      <c r="GZ37" s="171"/>
      <c r="HA37" s="171"/>
      <c r="HB37" s="171"/>
      <c r="HC37" s="171"/>
      <c r="HD37" s="171"/>
      <c r="HE37" s="171"/>
      <c r="HF37" s="171"/>
      <c r="HG37" s="171"/>
      <c r="HH37" s="171"/>
      <c r="HI37" s="171"/>
      <c r="HJ37" s="171"/>
      <c r="HK37" s="171"/>
      <c r="HL37" s="171"/>
      <c r="HM37" s="171"/>
      <c r="HN37" s="171"/>
      <c r="HO37" s="171"/>
      <c r="HP37" s="171"/>
      <c r="HQ37" s="171"/>
      <c r="HR37" s="171"/>
      <c r="HS37" s="171"/>
      <c r="HT37" s="171"/>
      <c r="HU37" s="171"/>
      <c r="HV37" s="171"/>
      <c r="HW37" s="171"/>
      <c r="HX37" s="171"/>
      <c r="HY37" s="171"/>
      <c r="HZ37" s="171"/>
      <c r="IA37" s="171"/>
      <c r="IB37" s="171"/>
      <c r="IC37" s="171"/>
      <c r="ID37" s="171"/>
      <c r="IE37" s="171"/>
      <c r="IF37" s="171"/>
      <c r="IG37" s="171"/>
      <c r="IH37" s="171"/>
      <c r="II37" s="171"/>
      <c r="IJ37" s="171"/>
      <c r="IK37" s="171"/>
      <c r="IL37" s="171"/>
      <c r="IM37" s="171"/>
      <c r="IN37" s="171"/>
      <c r="IO37" s="171"/>
      <c r="IP37" s="171"/>
      <c r="IQ37" s="171"/>
      <c r="IR37" s="171"/>
      <c r="IS37" s="171"/>
      <c r="IT37" s="171"/>
      <c r="IU37" s="171"/>
      <c r="IV37" s="171"/>
    </row>
    <row r="38" spans="1:256" ht="12.75">
      <c r="A38" s="169"/>
      <c r="B38" s="161"/>
      <c r="C38" s="170"/>
      <c r="D38" s="403" t="s">
        <v>203</v>
      </c>
      <c r="E38" s="403"/>
      <c r="F38" s="403"/>
      <c r="G38" s="403"/>
      <c r="H38" s="403"/>
      <c r="I38" s="403"/>
      <c r="J38" s="403"/>
      <c r="K38" s="403"/>
      <c r="L38" s="403"/>
      <c r="M38" s="403"/>
      <c r="N38" s="403"/>
      <c r="O38" s="403"/>
      <c r="P38" s="403"/>
      <c r="Q38" s="403"/>
      <c r="R38" s="403"/>
      <c r="S38" s="403"/>
      <c r="T38" s="403"/>
      <c r="U38" s="403"/>
      <c r="V38" s="403"/>
      <c r="W38" s="403"/>
      <c r="X38" s="403"/>
      <c r="Y38" s="404" t="s">
        <v>203</v>
      </c>
      <c r="Z38" s="404"/>
      <c r="AA38" s="404"/>
      <c r="AB38" s="404"/>
      <c r="AC38" s="404"/>
      <c r="AD38" s="404"/>
      <c r="AE38" s="404"/>
      <c r="AF38" s="404"/>
      <c r="AG38" s="404"/>
      <c r="AH38" s="404"/>
      <c r="AI38" s="404"/>
      <c r="AJ38" s="169"/>
      <c r="AK38" s="170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  <c r="BR38" s="171"/>
      <c r="BS38" s="171"/>
      <c r="BT38" s="171"/>
      <c r="BU38" s="171"/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71"/>
      <c r="CJ38" s="171"/>
      <c r="CK38" s="171"/>
      <c r="CL38" s="171"/>
      <c r="CM38" s="171"/>
      <c r="CN38" s="171"/>
      <c r="CO38" s="171"/>
      <c r="CP38" s="171"/>
      <c r="CQ38" s="171"/>
      <c r="CR38" s="171"/>
      <c r="CS38" s="171"/>
      <c r="CT38" s="171"/>
      <c r="CU38" s="171"/>
      <c r="CV38" s="171"/>
      <c r="CW38" s="171"/>
      <c r="CX38" s="171"/>
      <c r="CY38" s="171"/>
      <c r="CZ38" s="171"/>
      <c r="DA38" s="171"/>
      <c r="DB38" s="171"/>
      <c r="DC38" s="171"/>
      <c r="DD38" s="171"/>
      <c r="DE38" s="171"/>
      <c r="DF38" s="171"/>
      <c r="DG38" s="171"/>
      <c r="DH38" s="171"/>
      <c r="DI38" s="171"/>
      <c r="DJ38" s="171"/>
      <c r="DK38" s="171"/>
      <c r="DL38" s="171"/>
      <c r="DM38" s="171"/>
      <c r="DN38" s="171"/>
      <c r="DO38" s="171"/>
      <c r="DP38" s="171"/>
      <c r="DQ38" s="171"/>
      <c r="DR38" s="171"/>
      <c r="DS38" s="171"/>
      <c r="DT38" s="171"/>
      <c r="DU38" s="171"/>
      <c r="DV38" s="171"/>
      <c r="DW38" s="171"/>
      <c r="DX38" s="171"/>
      <c r="DY38" s="171"/>
      <c r="DZ38" s="171"/>
      <c r="EA38" s="171"/>
      <c r="EB38" s="171"/>
      <c r="EC38" s="171"/>
      <c r="ED38" s="171"/>
      <c r="EE38" s="171"/>
      <c r="EF38" s="171"/>
      <c r="EG38" s="171"/>
      <c r="EH38" s="171"/>
      <c r="EI38" s="171"/>
      <c r="EJ38" s="171"/>
      <c r="EK38" s="171"/>
      <c r="EL38" s="171"/>
      <c r="EM38" s="171"/>
      <c r="EN38" s="171"/>
      <c r="EO38" s="171"/>
      <c r="EP38" s="171"/>
      <c r="EQ38" s="171"/>
      <c r="ER38" s="171"/>
      <c r="ES38" s="171"/>
      <c r="ET38" s="171"/>
      <c r="EU38" s="171"/>
      <c r="EV38" s="171"/>
      <c r="EW38" s="171"/>
      <c r="EX38" s="171"/>
      <c r="EY38" s="171"/>
      <c r="EZ38" s="171"/>
      <c r="FA38" s="171"/>
      <c r="FB38" s="171"/>
      <c r="FC38" s="171"/>
      <c r="FD38" s="171"/>
      <c r="FE38" s="171"/>
      <c r="FF38" s="171"/>
      <c r="FG38" s="171"/>
      <c r="FH38" s="171"/>
      <c r="FI38" s="171"/>
      <c r="FJ38" s="171"/>
      <c r="FK38" s="171"/>
      <c r="FL38" s="171"/>
      <c r="FM38" s="171"/>
      <c r="FN38" s="171"/>
      <c r="FO38" s="171"/>
      <c r="FP38" s="171"/>
      <c r="FQ38" s="171"/>
      <c r="FR38" s="171"/>
      <c r="FS38" s="171"/>
      <c r="FT38" s="171"/>
      <c r="FU38" s="171"/>
      <c r="FV38" s="171"/>
      <c r="FW38" s="171"/>
      <c r="FX38" s="171"/>
      <c r="FY38" s="171"/>
      <c r="FZ38" s="171"/>
      <c r="GA38" s="171"/>
      <c r="GB38" s="171"/>
      <c r="GC38" s="171"/>
      <c r="GD38" s="171"/>
      <c r="GE38" s="171"/>
      <c r="GF38" s="171"/>
      <c r="GG38" s="171"/>
      <c r="GH38" s="171"/>
      <c r="GI38" s="171"/>
      <c r="GJ38" s="171"/>
      <c r="GK38" s="171"/>
      <c r="GL38" s="171"/>
      <c r="GM38" s="171"/>
      <c r="GN38" s="171"/>
      <c r="GO38" s="171"/>
      <c r="GP38" s="171"/>
      <c r="GQ38" s="171"/>
      <c r="GR38" s="171"/>
      <c r="GS38" s="171"/>
      <c r="GT38" s="171"/>
      <c r="GU38" s="171"/>
      <c r="GV38" s="171"/>
      <c r="GW38" s="171"/>
      <c r="GX38" s="171"/>
      <c r="GY38" s="171"/>
      <c r="GZ38" s="171"/>
      <c r="HA38" s="171"/>
      <c r="HB38" s="171"/>
      <c r="HC38" s="171"/>
      <c r="HD38" s="171"/>
      <c r="HE38" s="171"/>
      <c r="HF38" s="171"/>
      <c r="HG38" s="171"/>
      <c r="HH38" s="171"/>
      <c r="HI38" s="171"/>
      <c r="HJ38" s="171"/>
      <c r="HK38" s="171"/>
      <c r="HL38" s="171"/>
      <c r="HM38" s="171"/>
      <c r="HN38" s="171"/>
      <c r="HO38" s="171"/>
      <c r="HP38" s="171"/>
      <c r="HQ38" s="171"/>
      <c r="HR38" s="171"/>
      <c r="HS38" s="171"/>
      <c r="HT38" s="171"/>
      <c r="HU38" s="171"/>
      <c r="HV38" s="171"/>
      <c r="HW38" s="171"/>
      <c r="HX38" s="171"/>
      <c r="HY38" s="171"/>
      <c r="HZ38" s="171"/>
      <c r="IA38" s="171"/>
      <c r="IB38" s="171"/>
      <c r="IC38" s="171"/>
      <c r="ID38" s="171"/>
      <c r="IE38" s="171"/>
      <c r="IF38" s="171"/>
      <c r="IG38" s="171"/>
      <c r="IH38" s="171"/>
      <c r="II38" s="171"/>
      <c r="IJ38" s="171"/>
      <c r="IK38" s="171"/>
      <c r="IL38" s="171"/>
      <c r="IM38" s="171"/>
      <c r="IN38" s="171"/>
      <c r="IO38" s="171"/>
      <c r="IP38" s="171"/>
      <c r="IQ38" s="171"/>
      <c r="IR38" s="171"/>
      <c r="IS38" s="171"/>
      <c r="IT38" s="171"/>
      <c r="IU38" s="171"/>
      <c r="IV38" s="171"/>
    </row>
    <row r="39" spans="1:256" ht="6.2" customHeight="1">
      <c r="A39" s="169"/>
      <c r="B39" s="161"/>
      <c r="C39" s="170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69"/>
      <c r="AK39" s="170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1"/>
      <c r="BR39" s="171"/>
      <c r="BS39" s="171"/>
      <c r="BT39" s="171"/>
      <c r="BU39" s="171"/>
      <c r="BV39" s="171"/>
      <c r="BW39" s="171"/>
      <c r="BX39" s="171"/>
      <c r="BY39" s="171"/>
      <c r="BZ39" s="171"/>
      <c r="CA39" s="171"/>
      <c r="CB39" s="171"/>
      <c r="CC39" s="171"/>
      <c r="CD39" s="171"/>
      <c r="CE39" s="171"/>
      <c r="CF39" s="171"/>
      <c r="CG39" s="171"/>
      <c r="CH39" s="171"/>
      <c r="CI39" s="171"/>
      <c r="CJ39" s="171"/>
      <c r="CK39" s="171"/>
      <c r="CL39" s="171"/>
      <c r="CM39" s="171"/>
      <c r="CN39" s="171"/>
      <c r="CO39" s="171"/>
      <c r="CP39" s="171"/>
      <c r="CQ39" s="171"/>
      <c r="CR39" s="171"/>
      <c r="CS39" s="171"/>
      <c r="CT39" s="171"/>
      <c r="CU39" s="171"/>
      <c r="CV39" s="171"/>
      <c r="CW39" s="171"/>
      <c r="CX39" s="171"/>
      <c r="CY39" s="171"/>
      <c r="CZ39" s="171"/>
      <c r="DA39" s="171"/>
      <c r="DB39" s="171"/>
      <c r="DC39" s="171"/>
      <c r="DD39" s="171"/>
      <c r="DE39" s="171"/>
      <c r="DF39" s="171"/>
      <c r="DG39" s="171"/>
      <c r="DH39" s="171"/>
      <c r="DI39" s="171"/>
      <c r="DJ39" s="171"/>
      <c r="DK39" s="171"/>
      <c r="DL39" s="171"/>
      <c r="DM39" s="171"/>
      <c r="DN39" s="171"/>
      <c r="DO39" s="171"/>
      <c r="DP39" s="171"/>
      <c r="DQ39" s="171"/>
      <c r="DR39" s="171"/>
      <c r="DS39" s="171"/>
      <c r="DT39" s="171"/>
      <c r="DU39" s="171"/>
      <c r="DV39" s="171"/>
      <c r="DW39" s="171"/>
      <c r="DX39" s="171"/>
      <c r="DY39" s="171"/>
      <c r="DZ39" s="171"/>
      <c r="EA39" s="171"/>
      <c r="EB39" s="171"/>
      <c r="EC39" s="171"/>
      <c r="ED39" s="171"/>
      <c r="EE39" s="171"/>
      <c r="EF39" s="171"/>
      <c r="EG39" s="171"/>
      <c r="EH39" s="171"/>
      <c r="EI39" s="171"/>
      <c r="EJ39" s="171"/>
      <c r="EK39" s="171"/>
      <c r="EL39" s="171"/>
      <c r="EM39" s="171"/>
      <c r="EN39" s="171"/>
      <c r="EO39" s="171"/>
      <c r="EP39" s="171"/>
      <c r="EQ39" s="171"/>
      <c r="ER39" s="171"/>
      <c r="ES39" s="171"/>
      <c r="ET39" s="171"/>
      <c r="EU39" s="171"/>
      <c r="EV39" s="171"/>
      <c r="EW39" s="171"/>
      <c r="EX39" s="171"/>
      <c r="EY39" s="171"/>
      <c r="EZ39" s="171"/>
      <c r="FA39" s="171"/>
      <c r="FB39" s="171"/>
      <c r="FC39" s="171"/>
      <c r="FD39" s="171"/>
      <c r="FE39" s="171"/>
      <c r="FF39" s="171"/>
      <c r="FG39" s="171"/>
      <c r="FH39" s="171"/>
      <c r="FI39" s="171"/>
      <c r="FJ39" s="171"/>
      <c r="FK39" s="171"/>
      <c r="FL39" s="171"/>
      <c r="FM39" s="171"/>
      <c r="FN39" s="171"/>
      <c r="FO39" s="171"/>
      <c r="FP39" s="171"/>
      <c r="FQ39" s="171"/>
      <c r="FR39" s="171"/>
      <c r="FS39" s="171"/>
      <c r="FT39" s="171"/>
      <c r="FU39" s="171"/>
      <c r="FV39" s="171"/>
      <c r="FW39" s="171"/>
      <c r="FX39" s="171"/>
      <c r="FY39" s="171"/>
      <c r="FZ39" s="171"/>
      <c r="GA39" s="171"/>
      <c r="GB39" s="171"/>
      <c r="GC39" s="171"/>
      <c r="GD39" s="171"/>
      <c r="GE39" s="171"/>
      <c r="GF39" s="171"/>
      <c r="GG39" s="171"/>
      <c r="GH39" s="171"/>
      <c r="GI39" s="171"/>
      <c r="GJ39" s="171"/>
      <c r="GK39" s="171"/>
      <c r="GL39" s="171"/>
      <c r="GM39" s="171"/>
      <c r="GN39" s="171"/>
      <c r="GO39" s="171"/>
      <c r="GP39" s="171"/>
      <c r="GQ39" s="171"/>
      <c r="GR39" s="171"/>
      <c r="GS39" s="171"/>
      <c r="GT39" s="171"/>
      <c r="GU39" s="171"/>
      <c r="GV39" s="171"/>
      <c r="GW39" s="171"/>
      <c r="GX39" s="171"/>
      <c r="GY39" s="171"/>
      <c r="GZ39" s="171"/>
      <c r="HA39" s="171"/>
      <c r="HB39" s="171"/>
      <c r="HC39" s="171"/>
      <c r="HD39" s="171"/>
      <c r="HE39" s="171"/>
      <c r="HF39" s="171"/>
      <c r="HG39" s="171"/>
      <c r="HH39" s="171"/>
      <c r="HI39" s="171"/>
      <c r="HJ39" s="171"/>
      <c r="HK39" s="171"/>
      <c r="HL39" s="171"/>
      <c r="HM39" s="171"/>
      <c r="HN39" s="171"/>
      <c r="HO39" s="171"/>
      <c r="HP39" s="171"/>
      <c r="HQ39" s="171"/>
      <c r="HR39" s="171"/>
      <c r="HS39" s="171"/>
      <c r="HT39" s="171"/>
      <c r="HU39" s="171"/>
      <c r="HV39" s="171"/>
      <c r="HW39" s="171"/>
      <c r="HX39" s="171"/>
      <c r="HY39" s="171"/>
      <c r="HZ39" s="171"/>
      <c r="IA39" s="171"/>
      <c r="IB39" s="171"/>
      <c r="IC39" s="171"/>
      <c r="ID39" s="171"/>
      <c r="IE39" s="171"/>
      <c r="IF39" s="171"/>
      <c r="IG39" s="171"/>
      <c r="IH39" s="171"/>
      <c r="II39" s="171"/>
      <c r="IJ39" s="171"/>
      <c r="IK39" s="171"/>
      <c r="IL39" s="171"/>
      <c r="IM39" s="171"/>
      <c r="IN39" s="171"/>
      <c r="IO39" s="171"/>
      <c r="IP39" s="171"/>
      <c r="IQ39" s="171"/>
      <c r="IR39" s="171"/>
      <c r="IS39" s="171"/>
      <c r="IT39" s="171"/>
      <c r="IU39" s="171"/>
      <c r="IV39" s="171"/>
    </row>
    <row r="40" spans="1:256" ht="12.75" customHeight="1">
      <c r="A40" s="194" t="s">
        <v>69</v>
      </c>
      <c r="B40" s="151" t="s">
        <v>160</v>
      </c>
      <c r="C40" s="226" t="s">
        <v>266</v>
      </c>
      <c r="D40" s="240">
        <f aca="true" t="shared" si="2" ref="D40:Y40">(D10/D$36)*100</f>
        <v>1.5360045287749773</v>
      </c>
      <c r="E40" s="240">
        <f t="shared" si="2"/>
        <v>1.4572731156025016</v>
      </c>
      <c r="F40" s="240">
        <f t="shared" si="2"/>
        <v>1.3005055084223038</v>
      </c>
      <c r="G40" s="240">
        <f t="shared" si="2"/>
        <v>1.4037172251627983</v>
      </c>
      <c r="H40" s="240">
        <f t="shared" si="2"/>
        <v>1.3705031897587583</v>
      </c>
      <c r="I40" s="240">
        <f t="shared" si="2"/>
        <v>1.4148969784638152</v>
      </c>
      <c r="J40" s="240">
        <f t="shared" si="2"/>
        <v>1.3356167461596058</v>
      </c>
      <c r="K40" s="240">
        <f t="shared" si="2"/>
        <v>1.306233588029258</v>
      </c>
      <c r="L40" s="240">
        <f t="shared" si="2"/>
        <v>1.219233283404026</v>
      </c>
      <c r="M40" s="240">
        <f t="shared" si="2"/>
        <v>1.2644646314354788</v>
      </c>
      <c r="N40" s="240">
        <f t="shared" si="2"/>
        <v>1.3521156116099124</v>
      </c>
      <c r="O40" s="240">
        <f t="shared" si="2"/>
        <v>1.1834630166062996</v>
      </c>
      <c r="P40" s="240">
        <f t="shared" si="2"/>
        <v>1.0814944042550385</v>
      </c>
      <c r="Q40" s="240">
        <f t="shared" si="2"/>
        <v>1.236873920576342</v>
      </c>
      <c r="R40" s="240">
        <f t="shared" si="2"/>
        <v>0.9351634496711314</v>
      </c>
      <c r="S40" s="240">
        <f t="shared" si="2"/>
        <v>0.9982414470180176</v>
      </c>
      <c r="T40" s="240">
        <f t="shared" si="2"/>
        <v>1.0477229652104856</v>
      </c>
      <c r="U40" s="240">
        <f t="shared" si="2"/>
        <v>1.0901988393476496</v>
      </c>
      <c r="V40" s="240">
        <f t="shared" si="2"/>
        <v>0.8569315612984817</v>
      </c>
      <c r="W40" s="240">
        <f t="shared" si="2"/>
        <v>0.9217336561069092</v>
      </c>
      <c r="X40" s="240">
        <f t="shared" si="2"/>
        <v>1.099454656568776</v>
      </c>
      <c r="Y40" s="240">
        <f t="shared" si="2"/>
        <v>0.9850513036664574</v>
      </c>
      <c r="Z40" s="240">
        <f aca="true" t="shared" si="3" ref="Z40:AA42">(Z10/Z$36)*100</f>
        <v>1.0342006605918062</v>
      </c>
      <c r="AA40" s="240">
        <f t="shared" si="3"/>
        <v>1.0659760953344621</v>
      </c>
      <c r="AB40" s="240">
        <f aca="true" t="shared" si="4" ref="AB40:AC42">(AB10/AB$36)*100</f>
        <v>0.8078731263983588</v>
      </c>
      <c r="AC40" s="240">
        <f t="shared" si="4"/>
        <v>0.8568364479583326</v>
      </c>
      <c r="AD40" s="240">
        <f>(AD10/AD$36)*100</f>
        <v>1.0140355091708388</v>
      </c>
      <c r="AE40" s="240">
        <f aca="true" t="shared" si="5" ref="AE40:AF42">(AE10/AE$36)*100</f>
        <v>0.8392902823715536</v>
      </c>
      <c r="AF40" s="240">
        <f t="shared" si="5"/>
        <v>0.8758773444671819</v>
      </c>
      <c r="AG40" s="240">
        <f aca="true" t="shared" si="6" ref="AG40:AH42">(AG10/AG$36)*100</f>
        <v>0.8360192162404719</v>
      </c>
      <c r="AH40" s="240">
        <f t="shared" si="6"/>
        <v>0.9796327518178645</v>
      </c>
      <c r="AI40" s="240">
        <f>(AI10/AI$36)*100</f>
        <v>1.2737124071028652</v>
      </c>
      <c r="AJ40" s="153" t="s">
        <v>69</v>
      </c>
      <c r="AK40" s="154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  <c r="CA40" s="157"/>
      <c r="CB40" s="157"/>
      <c r="CC40" s="157"/>
      <c r="CD40" s="157"/>
      <c r="CE40" s="157"/>
      <c r="CF40" s="157"/>
      <c r="CG40" s="157"/>
      <c r="CH40" s="157"/>
      <c r="CI40" s="157"/>
      <c r="CJ40" s="157"/>
      <c r="CK40" s="157"/>
      <c r="CL40" s="157"/>
      <c r="CM40" s="157"/>
      <c r="CN40" s="157"/>
      <c r="CO40" s="157"/>
      <c r="CP40" s="157"/>
      <c r="CQ40" s="157"/>
      <c r="CR40" s="157"/>
      <c r="CS40" s="157"/>
      <c r="CT40" s="157"/>
      <c r="CU40" s="157"/>
      <c r="CV40" s="157"/>
      <c r="CW40" s="157"/>
      <c r="CX40" s="157"/>
      <c r="CY40" s="157"/>
      <c r="CZ40" s="157"/>
      <c r="DA40" s="157"/>
      <c r="DB40" s="157"/>
      <c r="DC40" s="157"/>
      <c r="DD40" s="157"/>
      <c r="DE40" s="157"/>
      <c r="DF40" s="157"/>
      <c r="DG40" s="157"/>
      <c r="DH40" s="157"/>
      <c r="DI40" s="157"/>
      <c r="DJ40" s="157"/>
      <c r="DK40" s="157"/>
      <c r="DL40" s="157"/>
      <c r="DM40" s="157"/>
      <c r="DN40" s="157"/>
      <c r="DO40" s="157"/>
      <c r="DP40" s="157"/>
      <c r="DQ40" s="157"/>
      <c r="DR40" s="157"/>
      <c r="DS40" s="157"/>
      <c r="DT40" s="157"/>
      <c r="DU40" s="157"/>
      <c r="DV40" s="157"/>
      <c r="DW40" s="157"/>
      <c r="DX40" s="157"/>
      <c r="DY40" s="157"/>
      <c r="DZ40" s="157"/>
      <c r="EA40" s="157"/>
      <c r="EB40" s="157"/>
      <c r="EC40" s="157"/>
      <c r="ED40" s="157"/>
      <c r="EE40" s="157"/>
      <c r="EF40" s="157"/>
      <c r="EG40" s="157"/>
      <c r="EH40" s="157"/>
      <c r="EI40" s="157"/>
      <c r="EJ40" s="157"/>
      <c r="EK40" s="157"/>
      <c r="EL40" s="157"/>
      <c r="EM40" s="157"/>
      <c r="EN40" s="157"/>
      <c r="EO40" s="157"/>
      <c r="EP40" s="157"/>
      <c r="EQ40" s="157"/>
      <c r="ER40" s="157"/>
      <c r="ES40" s="157"/>
      <c r="ET40" s="157"/>
      <c r="EU40" s="157"/>
      <c r="EV40" s="157"/>
      <c r="EW40" s="157"/>
      <c r="EX40" s="157"/>
      <c r="EY40" s="157"/>
      <c r="EZ40" s="157"/>
      <c r="FA40" s="157"/>
      <c r="FB40" s="157"/>
      <c r="FC40" s="157"/>
      <c r="FD40" s="157"/>
      <c r="FE40" s="157"/>
      <c r="FF40" s="157"/>
      <c r="FG40" s="157"/>
      <c r="FH40" s="157"/>
      <c r="FI40" s="157"/>
      <c r="FJ40" s="157"/>
      <c r="FK40" s="157"/>
      <c r="FL40" s="157"/>
      <c r="FM40" s="157"/>
      <c r="FN40" s="157"/>
      <c r="FO40" s="157"/>
      <c r="FP40" s="157"/>
      <c r="FQ40" s="157"/>
      <c r="FR40" s="157"/>
      <c r="FS40" s="157"/>
      <c r="FT40" s="157"/>
      <c r="FU40" s="157"/>
      <c r="FV40" s="157"/>
      <c r="FW40" s="157"/>
      <c r="FX40" s="157"/>
      <c r="FY40" s="157"/>
      <c r="FZ40" s="157"/>
      <c r="GA40" s="157"/>
      <c r="GB40" s="157"/>
      <c r="GC40" s="157"/>
      <c r="GD40" s="157"/>
      <c r="GE40" s="157"/>
      <c r="GF40" s="157"/>
      <c r="GG40" s="157"/>
      <c r="GH40" s="157"/>
      <c r="GI40" s="157"/>
      <c r="GJ40" s="157"/>
      <c r="GK40" s="157"/>
      <c r="GL40" s="157"/>
      <c r="GM40" s="157"/>
      <c r="GN40" s="157"/>
      <c r="GO40" s="157"/>
      <c r="GP40" s="157"/>
      <c r="GQ40" s="157"/>
      <c r="GR40" s="157"/>
      <c r="GS40" s="157"/>
      <c r="GT40" s="157"/>
      <c r="GU40" s="157"/>
      <c r="GV40" s="157"/>
      <c r="GW40" s="157"/>
      <c r="GX40" s="157"/>
      <c r="GY40" s="157"/>
      <c r="GZ40" s="157"/>
      <c r="HA40" s="157"/>
      <c r="HB40" s="157"/>
      <c r="HC40" s="157"/>
      <c r="HD40" s="157"/>
      <c r="HE40" s="157"/>
      <c r="HF40" s="157"/>
      <c r="HG40" s="157"/>
      <c r="HH40" s="157"/>
      <c r="HI40" s="157"/>
      <c r="HJ40" s="157"/>
      <c r="HK40" s="157"/>
      <c r="HL40" s="157"/>
      <c r="HM40" s="157"/>
      <c r="HN40" s="157"/>
      <c r="HO40" s="157"/>
      <c r="HP40" s="157"/>
      <c r="HQ40" s="157"/>
      <c r="HR40" s="157"/>
      <c r="HS40" s="157"/>
      <c r="HT40" s="157"/>
      <c r="HU40" s="157"/>
      <c r="HV40" s="157"/>
      <c r="HW40" s="157"/>
      <c r="HX40" s="157"/>
      <c r="HY40" s="157"/>
      <c r="HZ40" s="157"/>
      <c r="IA40" s="157"/>
      <c r="IB40" s="157"/>
      <c r="IC40" s="157"/>
      <c r="ID40" s="157"/>
      <c r="IE40" s="157"/>
      <c r="IF40" s="157"/>
      <c r="IG40" s="157"/>
      <c r="IH40" s="157"/>
      <c r="II40" s="157"/>
      <c r="IJ40" s="157"/>
      <c r="IK40" s="157"/>
      <c r="IL40" s="157"/>
      <c r="IM40" s="157"/>
      <c r="IN40" s="157"/>
      <c r="IO40" s="157"/>
      <c r="IP40" s="157"/>
      <c r="IQ40" s="157"/>
      <c r="IR40" s="157"/>
      <c r="IS40" s="157"/>
      <c r="IT40" s="157"/>
      <c r="IU40" s="157"/>
      <c r="IV40" s="157"/>
    </row>
    <row r="41" spans="1:256" ht="12.75" customHeight="1">
      <c r="A41" s="194" t="s">
        <v>70</v>
      </c>
      <c r="B41" s="156" t="s">
        <v>161</v>
      </c>
      <c r="C41" s="226" t="s">
        <v>162</v>
      </c>
      <c r="D41" s="240">
        <f aca="true" t="shared" si="7" ref="D41:U41">(D11/D$36)*100</f>
        <v>37.04873675047748</v>
      </c>
      <c r="E41" s="240">
        <f t="shared" si="7"/>
        <v>36.34252931458246</v>
      </c>
      <c r="F41" s="240">
        <f t="shared" si="7"/>
        <v>34.09310919915816</v>
      </c>
      <c r="G41" s="240">
        <f t="shared" si="7"/>
        <v>33.87328617810346</v>
      </c>
      <c r="H41" s="240">
        <f t="shared" si="7"/>
        <v>33.130061602906544</v>
      </c>
      <c r="I41" s="240">
        <f t="shared" si="7"/>
        <v>32.625125782295086</v>
      </c>
      <c r="J41" s="240">
        <f t="shared" si="7"/>
        <v>32.03915793010786</v>
      </c>
      <c r="K41" s="240">
        <f t="shared" si="7"/>
        <v>32.05706873626787</v>
      </c>
      <c r="L41" s="240">
        <f t="shared" si="7"/>
        <v>31.580744730560394</v>
      </c>
      <c r="M41" s="240">
        <f t="shared" si="7"/>
        <v>31.709708908166956</v>
      </c>
      <c r="N41" s="240">
        <f t="shared" si="7"/>
        <v>31.063920790072775</v>
      </c>
      <c r="O41" s="240">
        <f t="shared" si="7"/>
        <v>29.97421481008546</v>
      </c>
      <c r="P41" s="240">
        <f t="shared" si="7"/>
        <v>30.075094658852613</v>
      </c>
      <c r="Q41" s="240">
        <f t="shared" si="7"/>
        <v>30.33964254091493</v>
      </c>
      <c r="R41" s="240">
        <f t="shared" si="7"/>
        <v>30.335306158256564</v>
      </c>
      <c r="S41" s="240">
        <f t="shared" si="7"/>
        <v>31.168440629132103</v>
      </c>
      <c r="T41" s="240">
        <f t="shared" si="7"/>
        <v>31.734666545496143</v>
      </c>
      <c r="U41" s="240">
        <f t="shared" si="7"/>
        <v>30.975646356980192</v>
      </c>
      <c r="V41" s="240">
        <f aca="true" t="shared" si="8" ref="V41:Y66">(V11/V$36)*100</f>
        <v>30.090978075081388</v>
      </c>
      <c r="W41" s="240">
        <f t="shared" si="8"/>
        <v>32.56453583513112</v>
      </c>
      <c r="X41" s="240">
        <f t="shared" si="8"/>
        <v>33.198248939611275</v>
      </c>
      <c r="Y41" s="240">
        <f>(Y11/Y$36)*100</f>
        <v>33.324448539018015</v>
      </c>
      <c r="Z41" s="240">
        <f t="shared" si="3"/>
        <v>33.1711033976297</v>
      </c>
      <c r="AA41" s="240">
        <f t="shared" si="3"/>
        <v>33.49929089118296</v>
      </c>
      <c r="AB41" s="240">
        <f t="shared" si="4"/>
        <v>33.54451105089826</v>
      </c>
      <c r="AC41" s="240">
        <f t="shared" si="4"/>
        <v>33.488263119030265</v>
      </c>
      <c r="AD41" s="240">
        <f>(AD11/AD$36)*100</f>
        <v>33.71070595639101</v>
      </c>
      <c r="AE41" s="240">
        <f t="shared" si="5"/>
        <v>33.17216668495435</v>
      </c>
      <c r="AF41" s="240">
        <f t="shared" si="5"/>
        <v>33.13944577561492</v>
      </c>
      <c r="AG41" s="240">
        <f t="shared" si="6"/>
        <v>32.65930463809682</v>
      </c>
      <c r="AH41" s="240">
        <f t="shared" si="6"/>
        <v>32.999465509050616</v>
      </c>
      <c r="AI41" s="240">
        <f>(AI11/AI$36)*100</f>
        <v>33.191130252330545</v>
      </c>
      <c r="AJ41" s="153" t="s">
        <v>70</v>
      </c>
      <c r="AK41" s="154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/>
      <c r="BX41" s="157"/>
      <c r="BY41" s="157"/>
      <c r="BZ41" s="157"/>
      <c r="CA41" s="157"/>
      <c r="CB41" s="157"/>
      <c r="CC41" s="157"/>
      <c r="CD41" s="157"/>
      <c r="CE41" s="157"/>
      <c r="CF41" s="157"/>
      <c r="CG41" s="157"/>
      <c r="CH41" s="157"/>
      <c r="CI41" s="157"/>
      <c r="CJ41" s="157"/>
      <c r="CK41" s="157"/>
      <c r="CL41" s="157"/>
      <c r="CM41" s="157"/>
      <c r="CN41" s="157"/>
      <c r="CO41" s="157"/>
      <c r="CP41" s="157"/>
      <c r="CQ41" s="157"/>
      <c r="CR41" s="157"/>
      <c r="CS41" s="157"/>
      <c r="CT41" s="157"/>
      <c r="CU41" s="157"/>
      <c r="CV41" s="157"/>
      <c r="CW41" s="157"/>
      <c r="CX41" s="157"/>
      <c r="CY41" s="157"/>
      <c r="CZ41" s="157"/>
      <c r="DA41" s="157"/>
      <c r="DB41" s="157"/>
      <c r="DC41" s="157"/>
      <c r="DD41" s="157"/>
      <c r="DE41" s="157"/>
      <c r="DF41" s="157"/>
      <c r="DG41" s="157"/>
      <c r="DH41" s="157"/>
      <c r="DI41" s="157"/>
      <c r="DJ41" s="157"/>
      <c r="DK41" s="157"/>
      <c r="DL41" s="157"/>
      <c r="DM41" s="157"/>
      <c r="DN41" s="157"/>
      <c r="DO41" s="157"/>
      <c r="DP41" s="157"/>
      <c r="DQ41" s="157"/>
      <c r="DR41" s="157"/>
      <c r="DS41" s="157"/>
      <c r="DT41" s="157"/>
      <c r="DU41" s="157"/>
      <c r="DV41" s="157"/>
      <c r="DW41" s="157"/>
      <c r="DX41" s="157"/>
      <c r="DY41" s="157"/>
      <c r="DZ41" s="157"/>
      <c r="EA41" s="157"/>
      <c r="EB41" s="157"/>
      <c r="EC41" s="157"/>
      <c r="ED41" s="157"/>
      <c r="EE41" s="157"/>
      <c r="EF41" s="157"/>
      <c r="EG41" s="157"/>
      <c r="EH41" s="157"/>
      <c r="EI41" s="157"/>
      <c r="EJ41" s="157"/>
      <c r="EK41" s="157"/>
      <c r="EL41" s="157"/>
      <c r="EM41" s="157"/>
      <c r="EN41" s="157"/>
      <c r="EO41" s="157"/>
      <c r="EP41" s="157"/>
      <c r="EQ41" s="157"/>
      <c r="ER41" s="157"/>
      <c r="ES41" s="157"/>
      <c r="ET41" s="157"/>
      <c r="EU41" s="157"/>
      <c r="EV41" s="157"/>
      <c r="EW41" s="157"/>
      <c r="EX41" s="157"/>
      <c r="EY41" s="157"/>
      <c r="EZ41" s="157"/>
      <c r="FA41" s="157"/>
      <c r="FB41" s="157"/>
      <c r="FC41" s="157"/>
      <c r="FD41" s="157"/>
      <c r="FE41" s="157"/>
      <c r="FF41" s="157"/>
      <c r="FG41" s="157"/>
      <c r="FH41" s="157"/>
      <c r="FI41" s="157"/>
      <c r="FJ41" s="157"/>
      <c r="FK41" s="157"/>
      <c r="FL41" s="157"/>
      <c r="FM41" s="157"/>
      <c r="FN41" s="157"/>
      <c r="FO41" s="157"/>
      <c r="FP41" s="157"/>
      <c r="FQ41" s="157"/>
      <c r="FR41" s="157"/>
      <c r="FS41" s="157"/>
      <c r="FT41" s="157"/>
      <c r="FU41" s="157"/>
      <c r="FV41" s="157"/>
      <c r="FW41" s="157"/>
      <c r="FX41" s="157"/>
      <c r="FY41" s="157"/>
      <c r="FZ41" s="157"/>
      <c r="GA41" s="157"/>
      <c r="GB41" s="157"/>
      <c r="GC41" s="157"/>
      <c r="GD41" s="157"/>
      <c r="GE41" s="157"/>
      <c r="GF41" s="157"/>
      <c r="GG41" s="157"/>
      <c r="GH41" s="157"/>
      <c r="GI41" s="157"/>
      <c r="GJ41" s="157"/>
      <c r="GK41" s="157"/>
      <c r="GL41" s="157"/>
      <c r="GM41" s="157"/>
      <c r="GN41" s="157"/>
      <c r="GO41" s="157"/>
      <c r="GP41" s="157"/>
      <c r="GQ41" s="157"/>
      <c r="GR41" s="157"/>
      <c r="GS41" s="157"/>
      <c r="GT41" s="157"/>
      <c r="GU41" s="157"/>
      <c r="GV41" s="157"/>
      <c r="GW41" s="157"/>
      <c r="GX41" s="157"/>
      <c r="GY41" s="157"/>
      <c r="GZ41" s="157"/>
      <c r="HA41" s="157"/>
      <c r="HB41" s="157"/>
      <c r="HC41" s="157"/>
      <c r="HD41" s="157"/>
      <c r="HE41" s="157"/>
      <c r="HF41" s="157"/>
      <c r="HG41" s="157"/>
      <c r="HH41" s="157"/>
      <c r="HI41" s="157"/>
      <c r="HJ41" s="157"/>
      <c r="HK41" s="157"/>
      <c r="HL41" s="157"/>
      <c r="HM41" s="157"/>
      <c r="HN41" s="157"/>
      <c r="HO41" s="157"/>
      <c r="HP41" s="157"/>
      <c r="HQ41" s="157"/>
      <c r="HR41" s="157"/>
      <c r="HS41" s="157"/>
      <c r="HT41" s="157"/>
      <c r="HU41" s="157"/>
      <c r="HV41" s="157"/>
      <c r="HW41" s="157"/>
      <c r="HX41" s="157"/>
      <c r="HY41" s="157"/>
      <c r="HZ41" s="157"/>
      <c r="IA41" s="157"/>
      <c r="IB41" s="157"/>
      <c r="IC41" s="157"/>
      <c r="ID41" s="157"/>
      <c r="IE41" s="157"/>
      <c r="IF41" s="157"/>
      <c r="IG41" s="157"/>
      <c r="IH41" s="157"/>
      <c r="II41" s="157"/>
      <c r="IJ41" s="157"/>
      <c r="IK41" s="157"/>
      <c r="IL41" s="157"/>
      <c r="IM41" s="157"/>
      <c r="IN41" s="157"/>
      <c r="IO41" s="157"/>
      <c r="IP41" s="157"/>
      <c r="IQ41" s="157"/>
      <c r="IR41" s="157"/>
      <c r="IS41" s="157"/>
      <c r="IT41" s="157"/>
      <c r="IU41" s="157"/>
      <c r="IV41" s="157"/>
    </row>
    <row r="42" spans="1:256" s="114" customFormat="1" ht="12.75" customHeight="1">
      <c r="A42" s="194" t="s">
        <v>71</v>
      </c>
      <c r="B42" s="156" t="s">
        <v>212</v>
      </c>
      <c r="C42" s="226" t="s">
        <v>213</v>
      </c>
      <c r="D42" s="240">
        <f aca="true" t="shared" si="9" ref="D42:U42">(D12/D$36)*100</f>
        <v>30.772156684981628</v>
      </c>
      <c r="E42" s="240">
        <f t="shared" si="9"/>
        <v>29.596910695444812</v>
      </c>
      <c r="F42" s="240">
        <f t="shared" si="9"/>
        <v>27.207720086632687</v>
      </c>
      <c r="G42" s="240">
        <f t="shared" si="9"/>
        <v>27.073239473952444</v>
      </c>
      <c r="H42" s="240">
        <f t="shared" si="9"/>
        <v>26.972767077668586</v>
      </c>
      <c r="I42" s="240">
        <f t="shared" si="9"/>
        <v>27.041224027745358</v>
      </c>
      <c r="J42" s="240">
        <f t="shared" si="9"/>
        <v>26.778998104995082</v>
      </c>
      <c r="K42" s="240">
        <f t="shared" si="9"/>
        <v>26.87534941103231</v>
      </c>
      <c r="L42" s="240">
        <f t="shared" si="9"/>
        <v>26.365989909814402</v>
      </c>
      <c r="M42" s="240">
        <f t="shared" si="9"/>
        <v>26.64078062011677</v>
      </c>
      <c r="N42" s="240">
        <f t="shared" si="9"/>
        <v>26.183350193268</v>
      </c>
      <c r="O42" s="240">
        <f t="shared" si="9"/>
        <v>25.388638233257844</v>
      </c>
      <c r="P42" s="240">
        <f t="shared" si="9"/>
        <v>25.612248879908744</v>
      </c>
      <c r="Q42" s="240">
        <f t="shared" si="9"/>
        <v>26.12987689074998</v>
      </c>
      <c r="R42" s="240">
        <f t="shared" si="9"/>
        <v>26.244701937071913</v>
      </c>
      <c r="S42" s="240">
        <f t="shared" si="9"/>
        <v>27.086953408741525</v>
      </c>
      <c r="T42" s="240">
        <f t="shared" si="9"/>
        <v>27.69669272525218</v>
      </c>
      <c r="U42" s="240">
        <f t="shared" si="9"/>
        <v>26.642453409354772</v>
      </c>
      <c r="V42" s="240">
        <f t="shared" si="8"/>
        <v>25.649462371713856</v>
      </c>
      <c r="W42" s="240">
        <f t="shared" si="8"/>
        <v>27.86586501175716</v>
      </c>
      <c r="X42" s="240">
        <f t="shared" si="8"/>
        <v>28.610268136838773</v>
      </c>
      <c r="Y42" s="240">
        <f>(Y12/Y$36)*100</f>
        <v>28.67027190284756</v>
      </c>
      <c r="Z42" s="240">
        <f t="shared" si="3"/>
        <v>28.496684884319617</v>
      </c>
      <c r="AA42" s="240">
        <f t="shared" si="3"/>
        <v>28.726746096355242</v>
      </c>
      <c r="AB42" s="240">
        <f t="shared" si="4"/>
        <v>28.776632870872206</v>
      </c>
      <c r="AC42" s="240">
        <f t="shared" si="4"/>
        <v>28.618155726266263</v>
      </c>
      <c r="AD42" s="240">
        <f>(AD12/AD$36)*100</f>
        <v>28.878295220424157</v>
      </c>
      <c r="AE42" s="240">
        <f t="shared" si="5"/>
        <v>28.051466542612445</v>
      </c>
      <c r="AF42" s="240">
        <f t="shared" si="5"/>
        <v>27.947771616974855</v>
      </c>
      <c r="AG42" s="240">
        <f t="shared" si="6"/>
        <v>26.926635072143107</v>
      </c>
      <c r="AH42" s="240">
        <f t="shared" si="6"/>
        <v>27.01624420336669</v>
      </c>
      <c r="AI42" s="240">
        <f>(AI12/AI$36)*100</f>
        <v>26.552751226290827</v>
      </c>
      <c r="AJ42" s="153" t="s">
        <v>71</v>
      </c>
      <c r="AK42" s="16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  <c r="CQ42" s="155"/>
      <c r="CR42" s="155"/>
      <c r="CS42" s="155"/>
      <c r="CT42" s="155"/>
      <c r="CU42" s="155"/>
      <c r="CV42" s="155"/>
      <c r="CW42" s="155"/>
      <c r="CX42" s="155"/>
      <c r="CY42" s="155"/>
      <c r="CZ42" s="155"/>
      <c r="DA42" s="155"/>
      <c r="DB42" s="155"/>
      <c r="DC42" s="155"/>
      <c r="DD42" s="155"/>
      <c r="DE42" s="155"/>
      <c r="DF42" s="155"/>
      <c r="DG42" s="155"/>
      <c r="DH42" s="155"/>
      <c r="DI42" s="155"/>
      <c r="DJ42" s="155"/>
      <c r="DK42" s="155"/>
      <c r="DL42" s="155"/>
      <c r="DM42" s="155"/>
      <c r="DN42" s="155"/>
      <c r="DO42" s="155"/>
      <c r="DP42" s="155"/>
      <c r="DQ42" s="155"/>
      <c r="DR42" s="155"/>
      <c r="DS42" s="155"/>
      <c r="DT42" s="155"/>
      <c r="DU42" s="155"/>
      <c r="DV42" s="155"/>
      <c r="DW42" s="155"/>
      <c r="DX42" s="155"/>
      <c r="DY42" s="155"/>
      <c r="DZ42" s="155"/>
      <c r="EA42" s="155"/>
      <c r="EB42" s="155"/>
      <c r="EC42" s="155"/>
      <c r="ED42" s="155"/>
      <c r="EE42" s="155"/>
      <c r="EF42" s="155"/>
      <c r="EG42" s="155"/>
      <c r="EH42" s="155"/>
      <c r="EI42" s="155"/>
      <c r="EJ42" s="155"/>
      <c r="EK42" s="155"/>
      <c r="EL42" s="155"/>
      <c r="EM42" s="155"/>
      <c r="EN42" s="155"/>
      <c r="EO42" s="155"/>
      <c r="EP42" s="155"/>
      <c r="EQ42" s="155"/>
      <c r="ER42" s="155"/>
      <c r="ES42" s="155"/>
      <c r="ET42" s="155"/>
      <c r="EU42" s="155"/>
      <c r="EV42" s="155"/>
      <c r="EW42" s="155"/>
      <c r="EX42" s="155"/>
      <c r="EY42" s="155"/>
      <c r="EZ42" s="155"/>
      <c r="FA42" s="155"/>
      <c r="FB42" s="155"/>
      <c r="FC42" s="155"/>
      <c r="FD42" s="155"/>
      <c r="FE42" s="155"/>
      <c r="FF42" s="155"/>
      <c r="FG42" s="155"/>
      <c r="FH42" s="155"/>
      <c r="FI42" s="155"/>
      <c r="FJ42" s="155"/>
      <c r="FK42" s="155"/>
      <c r="FL42" s="155"/>
      <c r="FM42" s="155"/>
      <c r="FN42" s="155"/>
      <c r="FO42" s="155"/>
      <c r="FP42" s="155"/>
      <c r="FQ42" s="155"/>
      <c r="FR42" s="155"/>
      <c r="FS42" s="155"/>
      <c r="FT42" s="155"/>
      <c r="FU42" s="155"/>
      <c r="FV42" s="155"/>
      <c r="FW42" s="155"/>
      <c r="FX42" s="155"/>
      <c r="FY42" s="155"/>
      <c r="FZ42" s="155"/>
      <c r="GA42" s="155"/>
      <c r="GB42" s="155"/>
      <c r="GC42" s="155"/>
      <c r="GD42" s="155"/>
      <c r="GE42" s="155"/>
      <c r="GF42" s="155"/>
      <c r="GG42" s="155"/>
      <c r="GH42" s="155"/>
      <c r="GI42" s="155"/>
      <c r="GJ42" s="155"/>
      <c r="GK42" s="155"/>
      <c r="GL42" s="155"/>
      <c r="GM42" s="155"/>
      <c r="GN42" s="155"/>
      <c r="GO42" s="155"/>
      <c r="GP42" s="155"/>
      <c r="GQ42" s="155"/>
      <c r="GR42" s="155"/>
      <c r="GS42" s="155"/>
      <c r="GT42" s="155"/>
      <c r="GU42" s="155"/>
      <c r="GV42" s="155"/>
      <c r="GW42" s="155"/>
      <c r="GX42" s="155"/>
      <c r="GY42" s="155"/>
      <c r="GZ42" s="155"/>
      <c r="HA42" s="155"/>
      <c r="HB42" s="155"/>
      <c r="HC42" s="155"/>
      <c r="HD42" s="155"/>
      <c r="HE42" s="155"/>
      <c r="HF42" s="155"/>
      <c r="HG42" s="155"/>
      <c r="HH42" s="155"/>
      <c r="HI42" s="155"/>
      <c r="HJ42" s="155"/>
      <c r="HK42" s="155"/>
      <c r="HL42" s="155"/>
      <c r="HM42" s="155"/>
      <c r="HN42" s="155"/>
      <c r="HO42" s="155"/>
      <c r="HP42" s="155"/>
      <c r="HQ42" s="155"/>
      <c r="HR42" s="155"/>
      <c r="HS42" s="155"/>
      <c r="HT42" s="155"/>
      <c r="HU42" s="155"/>
      <c r="HV42" s="155"/>
      <c r="HW42" s="155"/>
      <c r="HX42" s="155"/>
      <c r="HY42" s="155"/>
      <c r="HZ42" s="155"/>
      <c r="IA42" s="155"/>
      <c r="IB42" s="155"/>
      <c r="IC42" s="155"/>
      <c r="ID42" s="155"/>
      <c r="IE42" s="155"/>
      <c r="IF42" s="155"/>
      <c r="IG42" s="155"/>
      <c r="IH42" s="155"/>
      <c r="II42" s="155"/>
      <c r="IJ42" s="155"/>
      <c r="IK42" s="155"/>
      <c r="IL42" s="155"/>
      <c r="IM42" s="155"/>
      <c r="IN42" s="155"/>
      <c r="IO42" s="155"/>
      <c r="IP42" s="155"/>
      <c r="IQ42" s="155"/>
      <c r="IR42" s="155"/>
      <c r="IS42" s="155"/>
      <c r="IT42" s="155"/>
      <c r="IU42" s="155"/>
      <c r="IV42" s="155"/>
    </row>
    <row r="43" spans="1:256" ht="12.75" customHeight="1">
      <c r="A43" s="194" t="s">
        <v>72</v>
      </c>
      <c r="B43" s="158" t="s">
        <v>163</v>
      </c>
      <c r="C43" s="227" t="s">
        <v>164</v>
      </c>
      <c r="D43" s="238" t="s">
        <v>148</v>
      </c>
      <c r="E43" s="238" t="s">
        <v>148</v>
      </c>
      <c r="F43" s="238" t="s">
        <v>148</v>
      </c>
      <c r="G43" s="238" t="s">
        <v>148</v>
      </c>
      <c r="H43" s="238" t="s">
        <v>148</v>
      </c>
      <c r="I43" s="238" t="s">
        <v>148</v>
      </c>
      <c r="J43" s="238" t="s">
        <v>148</v>
      </c>
      <c r="K43" s="238" t="s">
        <v>148</v>
      </c>
      <c r="L43" s="238" t="s">
        <v>148</v>
      </c>
      <c r="M43" s="238" t="s">
        <v>148</v>
      </c>
      <c r="N43" s="238" t="s">
        <v>148</v>
      </c>
      <c r="O43" s="238" t="s">
        <v>148</v>
      </c>
      <c r="P43" s="238" t="s">
        <v>148</v>
      </c>
      <c r="Q43" s="238" t="s">
        <v>148</v>
      </c>
      <c r="R43" s="238" t="s">
        <v>148</v>
      </c>
      <c r="S43" s="238" t="s">
        <v>148</v>
      </c>
      <c r="T43" s="238" t="s">
        <v>148</v>
      </c>
      <c r="U43" s="241">
        <f aca="true" t="shared" si="10" ref="U43:U54">(U13/U$36)*100</f>
        <v>0.1100321445368953</v>
      </c>
      <c r="V43" s="241">
        <f t="shared" si="8"/>
        <v>0.11650269241379695</v>
      </c>
      <c r="W43" s="241">
        <f t="shared" si="8"/>
        <v>0.10764818054145088</v>
      </c>
      <c r="X43" s="241">
        <f t="shared" si="8"/>
        <v>0.1097943015595824</v>
      </c>
      <c r="Y43" s="241">
        <f t="shared" si="8"/>
        <v>0.11643790985965669</v>
      </c>
      <c r="Z43" s="241">
        <f aca="true" t="shared" si="11" ref="Z43:AA66">(Z13/Z$36)*100</f>
        <v>0.11379544914135822</v>
      </c>
      <c r="AA43" s="241">
        <f t="shared" si="11"/>
        <v>0.12502953848767762</v>
      </c>
      <c r="AB43" s="241">
        <f aca="true" t="shared" si="12" ref="AB43:AC66">(AB13/AB$36)*100</f>
        <v>0.11549743162175807</v>
      </c>
      <c r="AC43" s="241">
        <f t="shared" si="12"/>
        <v>0.10271251515581632</v>
      </c>
      <c r="AD43" s="241">
        <f aca="true" t="shared" si="13" ref="AD43:AE66">(AD13/AD$36)*100</f>
        <v>0.1045387006694541</v>
      </c>
      <c r="AE43" s="241">
        <f t="shared" si="13"/>
        <v>0.09984031003421603</v>
      </c>
      <c r="AF43" s="241">
        <f aca="true" t="shared" si="14" ref="AF43:AF66">(AF13/AF$36)*100</f>
        <v>0.10146592089258467</v>
      </c>
      <c r="AG43" s="241">
        <f aca="true" t="shared" si="15" ref="AG43:AH46">(AG13/AG$36)*100</f>
        <v>0.11380617383810061</v>
      </c>
      <c r="AH43" s="241">
        <f t="shared" si="15"/>
        <v>0.16207561724062813</v>
      </c>
      <c r="AI43" s="238" t="s">
        <v>148</v>
      </c>
      <c r="AJ43" s="153" t="s">
        <v>72</v>
      </c>
      <c r="AK43" s="154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157"/>
      <c r="BR43" s="157"/>
      <c r="BS43" s="157"/>
      <c r="BT43" s="157"/>
      <c r="BU43" s="157"/>
      <c r="BV43" s="157"/>
      <c r="BW43" s="157"/>
      <c r="BX43" s="157"/>
      <c r="BY43" s="157"/>
      <c r="BZ43" s="157"/>
      <c r="CA43" s="157"/>
      <c r="CB43" s="157"/>
      <c r="CC43" s="157"/>
      <c r="CD43" s="157"/>
      <c r="CE43" s="157"/>
      <c r="CF43" s="157"/>
      <c r="CG43" s="157"/>
      <c r="CH43" s="157"/>
      <c r="CI43" s="157"/>
      <c r="CJ43" s="157"/>
      <c r="CK43" s="157"/>
      <c r="CL43" s="157"/>
      <c r="CM43" s="157"/>
      <c r="CN43" s="157"/>
      <c r="CO43" s="157"/>
      <c r="CP43" s="157"/>
      <c r="CQ43" s="157"/>
      <c r="CR43" s="157"/>
      <c r="CS43" s="157"/>
      <c r="CT43" s="157"/>
      <c r="CU43" s="157"/>
      <c r="CV43" s="157"/>
      <c r="CW43" s="157"/>
      <c r="CX43" s="157"/>
      <c r="CY43" s="157"/>
      <c r="CZ43" s="157"/>
      <c r="DA43" s="157"/>
      <c r="DB43" s="157"/>
      <c r="DC43" s="157"/>
      <c r="DD43" s="157"/>
      <c r="DE43" s="157"/>
      <c r="DF43" s="157"/>
      <c r="DG43" s="157"/>
      <c r="DH43" s="157"/>
      <c r="DI43" s="157"/>
      <c r="DJ43" s="157"/>
      <c r="DK43" s="157"/>
      <c r="DL43" s="157"/>
      <c r="DM43" s="157"/>
      <c r="DN43" s="157"/>
      <c r="DO43" s="157"/>
      <c r="DP43" s="157"/>
      <c r="DQ43" s="157"/>
      <c r="DR43" s="157"/>
      <c r="DS43" s="157"/>
      <c r="DT43" s="157"/>
      <c r="DU43" s="157"/>
      <c r="DV43" s="157"/>
      <c r="DW43" s="157"/>
      <c r="DX43" s="157"/>
      <c r="DY43" s="157"/>
      <c r="DZ43" s="157"/>
      <c r="EA43" s="157"/>
      <c r="EB43" s="157"/>
      <c r="EC43" s="157"/>
      <c r="ED43" s="157"/>
      <c r="EE43" s="157"/>
      <c r="EF43" s="157"/>
      <c r="EG43" s="157"/>
      <c r="EH43" s="157"/>
      <c r="EI43" s="157"/>
      <c r="EJ43" s="157"/>
      <c r="EK43" s="157"/>
      <c r="EL43" s="157"/>
      <c r="EM43" s="157"/>
      <c r="EN43" s="157"/>
      <c r="EO43" s="157"/>
      <c r="EP43" s="157"/>
      <c r="EQ43" s="157"/>
      <c r="ER43" s="157"/>
      <c r="ES43" s="157"/>
      <c r="ET43" s="157"/>
      <c r="EU43" s="157"/>
      <c r="EV43" s="157"/>
      <c r="EW43" s="157"/>
      <c r="EX43" s="157"/>
      <c r="EY43" s="157"/>
      <c r="EZ43" s="157"/>
      <c r="FA43" s="157"/>
      <c r="FB43" s="157"/>
      <c r="FC43" s="157"/>
      <c r="FD43" s="157"/>
      <c r="FE43" s="157"/>
      <c r="FF43" s="157"/>
      <c r="FG43" s="157"/>
      <c r="FH43" s="157"/>
      <c r="FI43" s="157"/>
      <c r="FJ43" s="157"/>
      <c r="FK43" s="157"/>
      <c r="FL43" s="157"/>
      <c r="FM43" s="157"/>
      <c r="FN43" s="157"/>
      <c r="FO43" s="157"/>
      <c r="FP43" s="157"/>
      <c r="FQ43" s="157"/>
      <c r="FR43" s="157"/>
      <c r="FS43" s="157"/>
      <c r="FT43" s="157"/>
      <c r="FU43" s="157"/>
      <c r="FV43" s="157"/>
      <c r="FW43" s="157"/>
      <c r="FX43" s="157"/>
      <c r="FY43" s="157"/>
      <c r="FZ43" s="157"/>
      <c r="GA43" s="157"/>
      <c r="GB43" s="157"/>
      <c r="GC43" s="157"/>
      <c r="GD43" s="157"/>
      <c r="GE43" s="157"/>
      <c r="GF43" s="157"/>
      <c r="GG43" s="157"/>
      <c r="GH43" s="157"/>
      <c r="GI43" s="157"/>
      <c r="GJ43" s="157"/>
      <c r="GK43" s="157"/>
      <c r="GL43" s="157"/>
      <c r="GM43" s="157"/>
      <c r="GN43" s="157"/>
      <c r="GO43" s="157"/>
      <c r="GP43" s="157"/>
      <c r="GQ43" s="157"/>
      <c r="GR43" s="157"/>
      <c r="GS43" s="157"/>
      <c r="GT43" s="157"/>
      <c r="GU43" s="157"/>
      <c r="GV43" s="157"/>
      <c r="GW43" s="157"/>
      <c r="GX43" s="157"/>
      <c r="GY43" s="157"/>
      <c r="GZ43" s="157"/>
      <c r="HA43" s="157"/>
      <c r="HB43" s="157"/>
      <c r="HC43" s="157"/>
      <c r="HD43" s="157"/>
      <c r="HE43" s="157"/>
      <c r="HF43" s="157"/>
      <c r="HG43" s="157"/>
      <c r="HH43" s="157"/>
      <c r="HI43" s="157"/>
      <c r="HJ43" s="157"/>
      <c r="HK43" s="157"/>
      <c r="HL43" s="157"/>
      <c r="HM43" s="157"/>
      <c r="HN43" s="157"/>
      <c r="HO43" s="157"/>
      <c r="HP43" s="157"/>
      <c r="HQ43" s="157"/>
      <c r="HR43" s="157"/>
      <c r="HS43" s="157"/>
      <c r="HT43" s="157"/>
      <c r="HU43" s="157"/>
      <c r="HV43" s="157"/>
      <c r="HW43" s="157"/>
      <c r="HX43" s="157"/>
      <c r="HY43" s="157"/>
      <c r="HZ43" s="157"/>
      <c r="IA43" s="157"/>
      <c r="IB43" s="157"/>
      <c r="IC43" s="157"/>
      <c r="ID43" s="157"/>
      <c r="IE43" s="157"/>
      <c r="IF43" s="157"/>
      <c r="IG43" s="157"/>
      <c r="IH43" s="157"/>
      <c r="II43" s="157"/>
      <c r="IJ43" s="157"/>
      <c r="IK43" s="157"/>
      <c r="IL43" s="157"/>
      <c r="IM43" s="157"/>
      <c r="IN43" s="157"/>
      <c r="IO43" s="157"/>
      <c r="IP43" s="157"/>
      <c r="IQ43" s="157"/>
      <c r="IR43" s="157"/>
      <c r="IS43" s="157"/>
      <c r="IT43" s="157"/>
      <c r="IU43" s="157"/>
      <c r="IV43" s="157"/>
    </row>
    <row r="44" spans="1:256" ht="12.75" customHeight="1">
      <c r="A44" s="194" t="s">
        <v>73</v>
      </c>
      <c r="B44" s="160" t="s">
        <v>165</v>
      </c>
      <c r="C44" s="227" t="s">
        <v>166</v>
      </c>
      <c r="D44" s="241">
        <f aca="true" t="shared" si="16" ref="D44:T44">(D14/D$36)*100</f>
        <v>28.31984309544971</v>
      </c>
      <c r="E44" s="241">
        <f t="shared" si="16"/>
        <v>27.231509051392557</v>
      </c>
      <c r="F44" s="241">
        <f t="shared" si="16"/>
        <v>24.861671306314438</v>
      </c>
      <c r="G44" s="241">
        <f t="shared" si="16"/>
        <v>24.65616597636019</v>
      </c>
      <c r="H44" s="241">
        <f t="shared" si="16"/>
        <v>24.51737225737881</v>
      </c>
      <c r="I44" s="241">
        <f t="shared" si="16"/>
        <v>24.47053734077732</v>
      </c>
      <c r="J44" s="241">
        <f t="shared" si="16"/>
        <v>24.268085918763084</v>
      </c>
      <c r="K44" s="241">
        <f t="shared" si="16"/>
        <v>24.481565471977373</v>
      </c>
      <c r="L44" s="241">
        <f t="shared" si="16"/>
        <v>24.059650588927088</v>
      </c>
      <c r="M44" s="241">
        <f t="shared" si="16"/>
        <v>24.497330692207342</v>
      </c>
      <c r="N44" s="241">
        <f t="shared" si="16"/>
        <v>24.139359359591474</v>
      </c>
      <c r="O44" s="241">
        <f t="shared" si="16"/>
        <v>23.225944149333007</v>
      </c>
      <c r="P44" s="241">
        <f t="shared" si="16"/>
        <v>23.660986996402976</v>
      </c>
      <c r="Q44" s="241">
        <f t="shared" si="16"/>
        <v>24.099224180792948</v>
      </c>
      <c r="R44" s="241">
        <f t="shared" si="16"/>
        <v>24.139449915055504</v>
      </c>
      <c r="S44" s="241">
        <f t="shared" si="16"/>
        <v>24.988364670072265</v>
      </c>
      <c r="T44" s="241">
        <f t="shared" si="16"/>
        <v>25.46581253038077</v>
      </c>
      <c r="U44" s="241">
        <f t="shared" si="10"/>
        <v>24.109840103425253</v>
      </c>
      <c r="V44" s="241">
        <f t="shared" si="8"/>
        <v>23.001908354828895</v>
      </c>
      <c r="W44" s="241">
        <f t="shared" si="8"/>
        <v>25.31631365182514</v>
      </c>
      <c r="X44" s="241">
        <f t="shared" si="8"/>
        <v>26.410940421017653</v>
      </c>
      <c r="Y44" s="241">
        <f t="shared" si="8"/>
        <v>26.26891085114151</v>
      </c>
      <c r="Z44" s="241">
        <f t="shared" si="11"/>
        <v>26.292127134882293</v>
      </c>
      <c r="AA44" s="241">
        <f t="shared" si="11"/>
        <v>26.58716954711926</v>
      </c>
      <c r="AB44" s="241">
        <f>(AB14/AB$36)*100</f>
        <v>26.715385358071803</v>
      </c>
      <c r="AC44" s="241">
        <f>(AC14/AC$36)*100</f>
        <v>26.526706087333903</v>
      </c>
      <c r="AD44" s="241">
        <f t="shared" si="13"/>
        <v>26.610907148102598</v>
      </c>
      <c r="AE44" s="241">
        <f t="shared" si="13"/>
        <v>25.826965510870387</v>
      </c>
      <c r="AF44" s="241">
        <f t="shared" si="14"/>
        <v>25.64875266893205</v>
      </c>
      <c r="AG44" s="241">
        <f t="shared" si="15"/>
        <v>24.53808906994058</v>
      </c>
      <c r="AH44" s="241">
        <f t="shared" si="15"/>
        <v>24.684795912892557</v>
      </c>
      <c r="AI44" s="241">
        <f>(AI14/AI$36)*100</f>
        <v>24.415027998978907</v>
      </c>
      <c r="AJ44" s="153" t="s">
        <v>73</v>
      </c>
      <c r="AK44" s="154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  <c r="BY44" s="157"/>
      <c r="BZ44" s="157"/>
      <c r="CA44" s="157"/>
      <c r="CB44" s="157"/>
      <c r="CC44" s="157"/>
      <c r="CD44" s="157"/>
      <c r="CE44" s="157"/>
      <c r="CF44" s="157"/>
      <c r="CG44" s="157"/>
      <c r="CH44" s="157"/>
      <c r="CI44" s="157"/>
      <c r="CJ44" s="157"/>
      <c r="CK44" s="157"/>
      <c r="CL44" s="157"/>
      <c r="CM44" s="157"/>
      <c r="CN44" s="157"/>
      <c r="CO44" s="157"/>
      <c r="CP44" s="157"/>
      <c r="CQ44" s="157"/>
      <c r="CR44" s="157"/>
      <c r="CS44" s="157"/>
      <c r="CT44" s="157"/>
      <c r="CU44" s="157"/>
      <c r="CV44" s="157"/>
      <c r="CW44" s="157"/>
      <c r="CX44" s="157"/>
      <c r="CY44" s="157"/>
      <c r="CZ44" s="157"/>
      <c r="DA44" s="157"/>
      <c r="DB44" s="157"/>
      <c r="DC44" s="157"/>
      <c r="DD44" s="157"/>
      <c r="DE44" s="157"/>
      <c r="DF44" s="157"/>
      <c r="DG44" s="157"/>
      <c r="DH44" s="157"/>
      <c r="DI44" s="157"/>
      <c r="DJ44" s="157"/>
      <c r="DK44" s="157"/>
      <c r="DL44" s="157"/>
      <c r="DM44" s="157"/>
      <c r="DN44" s="157"/>
      <c r="DO44" s="157"/>
      <c r="DP44" s="157"/>
      <c r="DQ44" s="157"/>
      <c r="DR44" s="157"/>
      <c r="DS44" s="157"/>
      <c r="DT44" s="157"/>
      <c r="DU44" s="157"/>
      <c r="DV44" s="157"/>
      <c r="DW44" s="157"/>
      <c r="DX44" s="157"/>
      <c r="DY44" s="157"/>
      <c r="DZ44" s="157"/>
      <c r="EA44" s="157"/>
      <c r="EB44" s="157"/>
      <c r="EC44" s="157"/>
      <c r="ED44" s="157"/>
      <c r="EE44" s="157"/>
      <c r="EF44" s="157"/>
      <c r="EG44" s="157"/>
      <c r="EH44" s="157"/>
      <c r="EI44" s="157"/>
      <c r="EJ44" s="157"/>
      <c r="EK44" s="157"/>
      <c r="EL44" s="157"/>
      <c r="EM44" s="157"/>
      <c r="EN44" s="157"/>
      <c r="EO44" s="157"/>
      <c r="EP44" s="157"/>
      <c r="EQ44" s="157"/>
      <c r="ER44" s="157"/>
      <c r="ES44" s="157"/>
      <c r="ET44" s="157"/>
      <c r="EU44" s="157"/>
      <c r="EV44" s="157"/>
      <c r="EW44" s="157"/>
      <c r="EX44" s="157"/>
      <c r="EY44" s="157"/>
      <c r="EZ44" s="157"/>
      <c r="FA44" s="157"/>
      <c r="FB44" s="157"/>
      <c r="FC44" s="157"/>
      <c r="FD44" s="157"/>
      <c r="FE44" s="157"/>
      <c r="FF44" s="157"/>
      <c r="FG44" s="157"/>
      <c r="FH44" s="157"/>
      <c r="FI44" s="157"/>
      <c r="FJ44" s="157"/>
      <c r="FK44" s="157"/>
      <c r="FL44" s="157"/>
      <c r="FM44" s="157"/>
      <c r="FN44" s="157"/>
      <c r="FO44" s="157"/>
      <c r="FP44" s="157"/>
      <c r="FQ44" s="157"/>
      <c r="FR44" s="157"/>
      <c r="FS44" s="157"/>
      <c r="FT44" s="157"/>
      <c r="FU44" s="157"/>
      <c r="FV44" s="157"/>
      <c r="FW44" s="157"/>
      <c r="FX44" s="157"/>
      <c r="FY44" s="157"/>
      <c r="FZ44" s="157"/>
      <c r="GA44" s="157"/>
      <c r="GB44" s="157"/>
      <c r="GC44" s="157"/>
      <c r="GD44" s="157"/>
      <c r="GE44" s="157"/>
      <c r="GF44" s="157"/>
      <c r="GG44" s="157"/>
      <c r="GH44" s="157"/>
      <c r="GI44" s="157"/>
      <c r="GJ44" s="157"/>
      <c r="GK44" s="157"/>
      <c r="GL44" s="157"/>
      <c r="GM44" s="157"/>
      <c r="GN44" s="157"/>
      <c r="GO44" s="157"/>
      <c r="GP44" s="157"/>
      <c r="GQ44" s="157"/>
      <c r="GR44" s="157"/>
      <c r="GS44" s="157"/>
      <c r="GT44" s="157"/>
      <c r="GU44" s="157"/>
      <c r="GV44" s="157"/>
      <c r="GW44" s="157"/>
      <c r="GX44" s="157"/>
      <c r="GY44" s="157"/>
      <c r="GZ44" s="157"/>
      <c r="HA44" s="157"/>
      <c r="HB44" s="157"/>
      <c r="HC44" s="157"/>
      <c r="HD44" s="157"/>
      <c r="HE44" s="157"/>
      <c r="HF44" s="157"/>
      <c r="HG44" s="157"/>
      <c r="HH44" s="157"/>
      <c r="HI44" s="157"/>
      <c r="HJ44" s="157"/>
      <c r="HK44" s="157"/>
      <c r="HL44" s="157"/>
      <c r="HM44" s="157"/>
      <c r="HN44" s="157"/>
      <c r="HO44" s="157"/>
      <c r="HP44" s="157"/>
      <c r="HQ44" s="157"/>
      <c r="HR44" s="157"/>
      <c r="HS44" s="157"/>
      <c r="HT44" s="157"/>
      <c r="HU44" s="157"/>
      <c r="HV44" s="157"/>
      <c r="HW44" s="157"/>
      <c r="HX44" s="157"/>
      <c r="HY44" s="157"/>
      <c r="HZ44" s="157"/>
      <c r="IA44" s="157"/>
      <c r="IB44" s="157"/>
      <c r="IC44" s="157"/>
      <c r="ID44" s="157"/>
      <c r="IE44" s="157"/>
      <c r="IF44" s="157"/>
      <c r="IG44" s="157"/>
      <c r="IH44" s="157"/>
      <c r="II44" s="157"/>
      <c r="IJ44" s="157"/>
      <c r="IK44" s="157"/>
      <c r="IL44" s="157"/>
      <c r="IM44" s="157"/>
      <c r="IN44" s="157"/>
      <c r="IO44" s="157"/>
      <c r="IP44" s="157"/>
      <c r="IQ44" s="157"/>
      <c r="IR44" s="157"/>
      <c r="IS44" s="157"/>
      <c r="IT44" s="157"/>
      <c r="IU44" s="157"/>
      <c r="IV44" s="157"/>
    </row>
    <row r="45" spans="1:256" ht="12.75" customHeight="1">
      <c r="A45" s="194" t="s">
        <v>74</v>
      </c>
      <c r="B45" s="161" t="s">
        <v>167</v>
      </c>
      <c r="C45" s="227" t="s">
        <v>168</v>
      </c>
      <c r="D45" s="238" t="s">
        <v>148</v>
      </c>
      <c r="E45" s="238" t="s">
        <v>148</v>
      </c>
      <c r="F45" s="238" t="s">
        <v>148</v>
      </c>
      <c r="G45" s="238" t="s">
        <v>148</v>
      </c>
      <c r="H45" s="238" t="s">
        <v>148</v>
      </c>
      <c r="I45" s="238" t="s">
        <v>148</v>
      </c>
      <c r="J45" s="238" t="s">
        <v>148</v>
      </c>
      <c r="K45" s="238" t="s">
        <v>148</v>
      </c>
      <c r="L45" s="238" t="s">
        <v>148</v>
      </c>
      <c r="M45" s="238" t="s">
        <v>148</v>
      </c>
      <c r="N45" s="238" t="s">
        <v>148</v>
      </c>
      <c r="O45" s="238" t="s">
        <v>148</v>
      </c>
      <c r="P45" s="238" t="s">
        <v>148</v>
      </c>
      <c r="Q45" s="238" t="s">
        <v>148</v>
      </c>
      <c r="R45" s="238" t="s">
        <v>148</v>
      </c>
      <c r="S45" s="238" t="s">
        <v>148</v>
      </c>
      <c r="T45" s="238" t="s">
        <v>148</v>
      </c>
      <c r="U45" s="241">
        <f t="shared" si="10"/>
        <v>1.8240301207946077</v>
      </c>
      <c r="V45" s="241">
        <f t="shared" si="8"/>
        <v>1.9279781500525912</v>
      </c>
      <c r="W45" s="241">
        <f t="shared" si="8"/>
        <v>1.8751210751450742</v>
      </c>
      <c r="X45" s="241">
        <f t="shared" si="8"/>
        <v>1.5099632150544198</v>
      </c>
      <c r="Y45" s="241">
        <f t="shared" si="8"/>
        <v>1.691033002800493</v>
      </c>
      <c r="Z45" s="241">
        <f t="shared" si="11"/>
        <v>1.519698264489275</v>
      </c>
      <c r="AA45" s="241">
        <f t="shared" si="11"/>
        <v>1.3489532161479592</v>
      </c>
      <c r="AB45" s="241">
        <f t="shared" si="12"/>
        <v>1.260911616039356</v>
      </c>
      <c r="AC45" s="241">
        <f>(AC15/AC$36)*100</f>
        <v>1.2885111542053782</v>
      </c>
      <c r="AD45" s="241">
        <f t="shared" si="13"/>
        <v>1.4357685873881976</v>
      </c>
      <c r="AE45" s="241">
        <f t="shared" si="13"/>
        <v>1.3642004936649745</v>
      </c>
      <c r="AF45" s="241">
        <f t="shared" si="14"/>
        <v>1.4215062016182745</v>
      </c>
      <c r="AG45" s="241">
        <f t="shared" si="15"/>
        <v>1.4662067849185187</v>
      </c>
      <c r="AH45" s="241">
        <f t="shared" si="15"/>
        <v>1.4355593817643448</v>
      </c>
      <c r="AI45" s="238" t="s">
        <v>148</v>
      </c>
      <c r="AJ45" s="153" t="s">
        <v>74</v>
      </c>
      <c r="AK45" s="154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157"/>
      <c r="BQ45" s="157"/>
      <c r="BR45" s="157"/>
      <c r="BS45" s="157"/>
      <c r="BT45" s="157"/>
      <c r="BU45" s="157"/>
      <c r="BV45" s="157"/>
      <c r="BW45" s="157"/>
      <c r="BX45" s="157"/>
      <c r="BY45" s="157"/>
      <c r="BZ45" s="157"/>
      <c r="CA45" s="157"/>
      <c r="CB45" s="157"/>
      <c r="CC45" s="157"/>
      <c r="CD45" s="157"/>
      <c r="CE45" s="157"/>
      <c r="CF45" s="157"/>
      <c r="CG45" s="157"/>
      <c r="CH45" s="157"/>
      <c r="CI45" s="157"/>
      <c r="CJ45" s="157"/>
      <c r="CK45" s="157"/>
      <c r="CL45" s="157"/>
      <c r="CM45" s="157"/>
      <c r="CN45" s="157"/>
      <c r="CO45" s="157"/>
      <c r="CP45" s="157"/>
      <c r="CQ45" s="157"/>
      <c r="CR45" s="157"/>
      <c r="CS45" s="157"/>
      <c r="CT45" s="157"/>
      <c r="CU45" s="157"/>
      <c r="CV45" s="157"/>
      <c r="CW45" s="157"/>
      <c r="CX45" s="157"/>
      <c r="CY45" s="157"/>
      <c r="CZ45" s="157"/>
      <c r="DA45" s="157"/>
      <c r="DB45" s="157"/>
      <c r="DC45" s="157"/>
      <c r="DD45" s="157"/>
      <c r="DE45" s="157"/>
      <c r="DF45" s="157"/>
      <c r="DG45" s="157"/>
      <c r="DH45" s="157"/>
      <c r="DI45" s="157"/>
      <c r="DJ45" s="157"/>
      <c r="DK45" s="157"/>
      <c r="DL45" s="157"/>
      <c r="DM45" s="157"/>
      <c r="DN45" s="157"/>
      <c r="DO45" s="157"/>
      <c r="DP45" s="157"/>
      <c r="DQ45" s="157"/>
      <c r="DR45" s="157"/>
      <c r="DS45" s="157"/>
      <c r="DT45" s="157"/>
      <c r="DU45" s="157"/>
      <c r="DV45" s="157"/>
      <c r="DW45" s="157"/>
      <c r="DX45" s="157"/>
      <c r="DY45" s="157"/>
      <c r="DZ45" s="157"/>
      <c r="EA45" s="157"/>
      <c r="EB45" s="157"/>
      <c r="EC45" s="157"/>
      <c r="ED45" s="157"/>
      <c r="EE45" s="157"/>
      <c r="EF45" s="157"/>
      <c r="EG45" s="157"/>
      <c r="EH45" s="157"/>
      <c r="EI45" s="157"/>
      <c r="EJ45" s="157"/>
      <c r="EK45" s="157"/>
      <c r="EL45" s="157"/>
      <c r="EM45" s="157"/>
      <c r="EN45" s="157"/>
      <c r="EO45" s="157"/>
      <c r="EP45" s="157"/>
      <c r="EQ45" s="157"/>
      <c r="ER45" s="157"/>
      <c r="ES45" s="157"/>
      <c r="ET45" s="157"/>
      <c r="EU45" s="157"/>
      <c r="EV45" s="157"/>
      <c r="EW45" s="157"/>
      <c r="EX45" s="157"/>
      <c r="EY45" s="157"/>
      <c r="EZ45" s="157"/>
      <c r="FA45" s="157"/>
      <c r="FB45" s="157"/>
      <c r="FC45" s="157"/>
      <c r="FD45" s="157"/>
      <c r="FE45" s="157"/>
      <c r="FF45" s="157"/>
      <c r="FG45" s="157"/>
      <c r="FH45" s="157"/>
      <c r="FI45" s="157"/>
      <c r="FJ45" s="157"/>
      <c r="FK45" s="157"/>
      <c r="FL45" s="157"/>
      <c r="FM45" s="157"/>
      <c r="FN45" s="157"/>
      <c r="FO45" s="157"/>
      <c r="FP45" s="157"/>
      <c r="FQ45" s="157"/>
      <c r="FR45" s="157"/>
      <c r="FS45" s="157"/>
      <c r="FT45" s="157"/>
      <c r="FU45" s="157"/>
      <c r="FV45" s="157"/>
      <c r="FW45" s="157"/>
      <c r="FX45" s="157"/>
      <c r="FY45" s="157"/>
      <c r="FZ45" s="157"/>
      <c r="GA45" s="157"/>
      <c r="GB45" s="157"/>
      <c r="GC45" s="157"/>
      <c r="GD45" s="157"/>
      <c r="GE45" s="157"/>
      <c r="GF45" s="157"/>
      <c r="GG45" s="157"/>
      <c r="GH45" s="157"/>
      <c r="GI45" s="157"/>
      <c r="GJ45" s="157"/>
      <c r="GK45" s="157"/>
      <c r="GL45" s="157"/>
      <c r="GM45" s="157"/>
      <c r="GN45" s="157"/>
      <c r="GO45" s="157"/>
      <c r="GP45" s="157"/>
      <c r="GQ45" s="157"/>
      <c r="GR45" s="157"/>
      <c r="GS45" s="157"/>
      <c r="GT45" s="157"/>
      <c r="GU45" s="157"/>
      <c r="GV45" s="157"/>
      <c r="GW45" s="157"/>
      <c r="GX45" s="157"/>
      <c r="GY45" s="157"/>
      <c r="GZ45" s="157"/>
      <c r="HA45" s="157"/>
      <c r="HB45" s="157"/>
      <c r="HC45" s="157"/>
      <c r="HD45" s="157"/>
      <c r="HE45" s="157"/>
      <c r="HF45" s="157"/>
      <c r="HG45" s="157"/>
      <c r="HH45" s="157"/>
      <c r="HI45" s="157"/>
      <c r="HJ45" s="157"/>
      <c r="HK45" s="157"/>
      <c r="HL45" s="157"/>
      <c r="HM45" s="157"/>
      <c r="HN45" s="157"/>
      <c r="HO45" s="157"/>
      <c r="HP45" s="157"/>
      <c r="HQ45" s="157"/>
      <c r="HR45" s="157"/>
      <c r="HS45" s="157"/>
      <c r="HT45" s="157"/>
      <c r="HU45" s="157"/>
      <c r="HV45" s="157"/>
      <c r="HW45" s="157"/>
      <c r="HX45" s="157"/>
      <c r="HY45" s="157"/>
      <c r="HZ45" s="157"/>
      <c r="IA45" s="157"/>
      <c r="IB45" s="157"/>
      <c r="IC45" s="157"/>
      <c r="ID45" s="157"/>
      <c r="IE45" s="157"/>
      <c r="IF45" s="157"/>
      <c r="IG45" s="157"/>
      <c r="IH45" s="157"/>
      <c r="II45" s="157"/>
      <c r="IJ45" s="157"/>
      <c r="IK45" s="157"/>
      <c r="IL45" s="157"/>
      <c r="IM45" s="157"/>
      <c r="IN45" s="157"/>
      <c r="IO45" s="157"/>
      <c r="IP45" s="157"/>
      <c r="IQ45" s="157"/>
      <c r="IR45" s="157"/>
      <c r="IS45" s="157"/>
      <c r="IT45" s="157"/>
      <c r="IU45" s="157"/>
      <c r="IV45" s="157"/>
    </row>
    <row r="46" spans="1:256" ht="12.75" customHeight="1">
      <c r="A46" s="194" t="s">
        <v>75</v>
      </c>
      <c r="B46" s="162" t="s">
        <v>169</v>
      </c>
      <c r="C46" s="227" t="s">
        <v>170</v>
      </c>
      <c r="D46" s="238" t="s">
        <v>148</v>
      </c>
      <c r="E46" s="238" t="s">
        <v>148</v>
      </c>
      <c r="F46" s="238" t="s">
        <v>148</v>
      </c>
      <c r="G46" s="238" t="s">
        <v>148</v>
      </c>
      <c r="H46" s="238" t="s">
        <v>148</v>
      </c>
      <c r="I46" s="238" t="s">
        <v>148</v>
      </c>
      <c r="J46" s="238" t="s">
        <v>148</v>
      </c>
      <c r="K46" s="238" t="s">
        <v>148</v>
      </c>
      <c r="L46" s="238" t="s">
        <v>148</v>
      </c>
      <c r="M46" s="238" t="s">
        <v>148</v>
      </c>
      <c r="N46" s="238" t="s">
        <v>148</v>
      </c>
      <c r="O46" s="238" t="s">
        <v>148</v>
      </c>
      <c r="P46" s="238" t="s">
        <v>148</v>
      </c>
      <c r="Q46" s="238" t="s">
        <v>148</v>
      </c>
      <c r="R46" s="238" t="s">
        <v>148</v>
      </c>
      <c r="S46" s="238" t="s">
        <v>148</v>
      </c>
      <c r="T46" s="238" t="s">
        <v>148</v>
      </c>
      <c r="U46" s="241">
        <f t="shared" si="10"/>
        <v>0.5985510405980189</v>
      </c>
      <c r="V46" s="241">
        <f t="shared" si="8"/>
        <v>0.603073174418571</v>
      </c>
      <c r="W46" s="241">
        <f t="shared" si="8"/>
        <v>0.5667821042454939</v>
      </c>
      <c r="X46" s="241">
        <f t="shared" si="8"/>
        <v>0.5795701992071164</v>
      </c>
      <c r="Y46" s="241">
        <f t="shared" si="8"/>
        <v>0.5938901390459024</v>
      </c>
      <c r="Z46" s="241">
        <f t="shared" si="11"/>
        <v>0.5710640358066938</v>
      </c>
      <c r="AA46" s="241">
        <f t="shared" si="11"/>
        <v>0.6655937946003501</v>
      </c>
      <c r="AB46" s="241">
        <f t="shared" si="12"/>
        <v>0.6848384651392887</v>
      </c>
      <c r="AC46" s="241">
        <f t="shared" si="12"/>
        <v>0.7002259695711675</v>
      </c>
      <c r="AD46" s="241">
        <f t="shared" si="13"/>
        <v>0.7270807842639064</v>
      </c>
      <c r="AE46" s="241">
        <f t="shared" si="13"/>
        <v>0.7604602280428729</v>
      </c>
      <c r="AF46" s="241">
        <f t="shared" si="14"/>
        <v>0.776046825531945</v>
      </c>
      <c r="AG46" s="241">
        <f t="shared" si="15"/>
        <v>0.8085330434459056</v>
      </c>
      <c r="AH46" s="241">
        <f t="shared" si="15"/>
        <v>0.7338132914691633</v>
      </c>
      <c r="AI46" s="238" t="s">
        <v>148</v>
      </c>
      <c r="AJ46" s="153" t="s">
        <v>75</v>
      </c>
      <c r="AK46" s="154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7"/>
      <c r="BX46" s="157"/>
      <c r="BY46" s="157"/>
      <c r="BZ46" s="157"/>
      <c r="CA46" s="157"/>
      <c r="CB46" s="157"/>
      <c r="CC46" s="157"/>
      <c r="CD46" s="157"/>
      <c r="CE46" s="157"/>
      <c r="CF46" s="157"/>
      <c r="CG46" s="157"/>
      <c r="CH46" s="157"/>
      <c r="CI46" s="157"/>
      <c r="CJ46" s="157"/>
      <c r="CK46" s="157"/>
      <c r="CL46" s="157"/>
      <c r="CM46" s="157"/>
      <c r="CN46" s="157"/>
      <c r="CO46" s="157"/>
      <c r="CP46" s="157"/>
      <c r="CQ46" s="157"/>
      <c r="CR46" s="157"/>
      <c r="CS46" s="157"/>
      <c r="CT46" s="157"/>
      <c r="CU46" s="157"/>
      <c r="CV46" s="157"/>
      <c r="CW46" s="157"/>
      <c r="CX46" s="157"/>
      <c r="CY46" s="157"/>
      <c r="CZ46" s="157"/>
      <c r="DA46" s="157"/>
      <c r="DB46" s="157"/>
      <c r="DC46" s="157"/>
      <c r="DD46" s="157"/>
      <c r="DE46" s="157"/>
      <c r="DF46" s="157"/>
      <c r="DG46" s="157"/>
      <c r="DH46" s="157"/>
      <c r="DI46" s="157"/>
      <c r="DJ46" s="157"/>
      <c r="DK46" s="157"/>
      <c r="DL46" s="157"/>
      <c r="DM46" s="157"/>
      <c r="DN46" s="157"/>
      <c r="DO46" s="157"/>
      <c r="DP46" s="157"/>
      <c r="DQ46" s="157"/>
      <c r="DR46" s="157"/>
      <c r="DS46" s="157"/>
      <c r="DT46" s="157"/>
      <c r="DU46" s="157"/>
      <c r="DV46" s="157"/>
      <c r="DW46" s="157"/>
      <c r="DX46" s="157"/>
      <c r="DY46" s="157"/>
      <c r="DZ46" s="157"/>
      <c r="EA46" s="157"/>
      <c r="EB46" s="157"/>
      <c r="EC46" s="157"/>
      <c r="ED46" s="157"/>
      <c r="EE46" s="157"/>
      <c r="EF46" s="157"/>
      <c r="EG46" s="157"/>
      <c r="EH46" s="157"/>
      <c r="EI46" s="157"/>
      <c r="EJ46" s="157"/>
      <c r="EK46" s="157"/>
      <c r="EL46" s="157"/>
      <c r="EM46" s="157"/>
      <c r="EN46" s="157"/>
      <c r="EO46" s="157"/>
      <c r="EP46" s="157"/>
      <c r="EQ46" s="157"/>
      <c r="ER46" s="157"/>
      <c r="ES46" s="157"/>
      <c r="ET46" s="157"/>
      <c r="EU46" s="157"/>
      <c r="EV46" s="157"/>
      <c r="EW46" s="157"/>
      <c r="EX46" s="157"/>
      <c r="EY46" s="157"/>
      <c r="EZ46" s="157"/>
      <c r="FA46" s="157"/>
      <c r="FB46" s="157"/>
      <c r="FC46" s="157"/>
      <c r="FD46" s="157"/>
      <c r="FE46" s="157"/>
      <c r="FF46" s="157"/>
      <c r="FG46" s="157"/>
      <c r="FH46" s="157"/>
      <c r="FI46" s="157"/>
      <c r="FJ46" s="157"/>
      <c r="FK46" s="157"/>
      <c r="FL46" s="157"/>
      <c r="FM46" s="157"/>
      <c r="FN46" s="157"/>
      <c r="FO46" s="157"/>
      <c r="FP46" s="157"/>
      <c r="FQ46" s="157"/>
      <c r="FR46" s="157"/>
      <c r="FS46" s="157"/>
      <c r="FT46" s="157"/>
      <c r="FU46" s="157"/>
      <c r="FV46" s="157"/>
      <c r="FW46" s="157"/>
      <c r="FX46" s="157"/>
      <c r="FY46" s="157"/>
      <c r="FZ46" s="157"/>
      <c r="GA46" s="157"/>
      <c r="GB46" s="157"/>
      <c r="GC46" s="157"/>
      <c r="GD46" s="157"/>
      <c r="GE46" s="157"/>
      <c r="GF46" s="157"/>
      <c r="GG46" s="157"/>
      <c r="GH46" s="157"/>
      <c r="GI46" s="157"/>
      <c r="GJ46" s="157"/>
      <c r="GK46" s="157"/>
      <c r="GL46" s="157"/>
      <c r="GM46" s="157"/>
      <c r="GN46" s="157"/>
      <c r="GO46" s="157"/>
      <c r="GP46" s="157"/>
      <c r="GQ46" s="157"/>
      <c r="GR46" s="157"/>
      <c r="GS46" s="157"/>
      <c r="GT46" s="157"/>
      <c r="GU46" s="157"/>
      <c r="GV46" s="157"/>
      <c r="GW46" s="157"/>
      <c r="GX46" s="157"/>
      <c r="GY46" s="157"/>
      <c r="GZ46" s="157"/>
      <c r="HA46" s="157"/>
      <c r="HB46" s="157"/>
      <c r="HC46" s="157"/>
      <c r="HD46" s="157"/>
      <c r="HE46" s="157"/>
      <c r="HF46" s="157"/>
      <c r="HG46" s="157"/>
      <c r="HH46" s="157"/>
      <c r="HI46" s="157"/>
      <c r="HJ46" s="157"/>
      <c r="HK46" s="157"/>
      <c r="HL46" s="157"/>
      <c r="HM46" s="157"/>
      <c r="HN46" s="157"/>
      <c r="HO46" s="157"/>
      <c r="HP46" s="157"/>
      <c r="HQ46" s="157"/>
      <c r="HR46" s="157"/>
      <c r="HS46" s="157"/>
      <c r="HT46" s="157"/>
      <c r="HU46" s="157"/>
      <c r="HV46" s="157"/>
      <c r="HW46" s="157"/>
      <c r="HX46" s="157"/>
      <c r="HY46" s="157"/>
      <c r="HZ46" s="157"/>
      <c r="IA46" s="157"/>
      <c r="IB46" s="157"/>
      <c r="IC46" s="157"/>
      <c r="ID46" s="157"/>
      <c r="IE46" s="157"/>
      <c r="IF46" s="157"/>
      <c r="IG46" s="157"/>
      <c r="IH46" s="157"/>
      <c r="II46" s="157"/>
      <c r="IJ46" s="157"/>
      <c r="IK46" s="157"/>
      <c r="IL46" s="157"/>
      <c r="IM46" s="157"/>
      <c r="IN46" s="157"/>
      <c r="IO46" s="157"/>
      <c r="IP46" s="157"/>
      <c r="IQ46" s="157"/>
      <c r="IR46" s="157"/>
      <c r="IS46" s="157"/>
      <c r="IT46" s="157"/>
      <c r="IU46" s="157"/>
      <c r="IV46" s="157"/>
    </row>
    <row r="47" spans="1:256" ht="12.75" customHeight="1">
      <c r="A47" s="194" t="s">
        <v>76</v>
      </c>
      <c r="B47" s="162" t="s">
        <v>171</v>
      </c>
      <c r="C47" s="227" t="s">
        <v>172</v>
      </c>
      <c r="D47" s="241">
        <f aca="true" t="shared" si="17" ref="D47:T47">(D17/D$36)*100</f>
        <v>6.276580065495853</v>
      </c>
      <c r="E47" s="241">
        <f t="shared" si="17"/>
        <v>6.745618619137647</v>
      </c>
      <c r="F47" s="241">
        <f t="shared" si="17"/>
        <v>6.885389112525467</v>
      </c>
      <c r="G47" s="241">
        <f t="shared" si="17"/>
        <v>6.800046704151019</v>
      </c>
      <c r="H47" s="241">
        <f t="shared" si="17"/>
        <v>6.15729452523796</v>
      </c>
      <c r="I47" s="241">
        <f t="shared" si="17"/>
        <v>5.583901754549722</v>
      </c>
      <c r="J47" s="241">
        <f t="shared" si="17"/>
        <v>5.260159825112777</v>
      </c>
      <c r="K47" s="241">
        <f t="shared" si="17"/>
        <v>5.181719325235558</v>
      </c>
      <c r="L47" s="241">
        <f t="shared" si="17"/>
        <v>5.2147548207459895</v>
      </c>
      <c r="M47" s="241">
        <f t="shared" si="17"/>
        <v>5.068928288050182</v>
      </c>
      <c r="N47" s="241">
        <f t="shared" si="17"/>
        <v>4.880570596804777</v>
      </c>
      <c r="O47" s="241">
        <f t="shared" si="17"/>
        <v>4.585576576827616</v>
      </c>
      <c r="P47" s="241">
        <f t="shared" si="17"/>
        <v>4.462845778943874</v>
      </c>
      <c r="Q47" s="241">
        <f t="shared" si="17"/>
        <v>4.2097656501649485</v>
      </c>
      <c r="R47" s="241">
        <f t="shared" si="17"/>
        <v>4.090604221184652</v>
      </c>
      <c r="S47" s="241">
        <f t="shared" si="17"/>
        <v>4.081487220390577</v>
      </c>
      <c r="T47" s="241">
        <f t="shared" si="17"/>
        <v>4.037973820243961</v>
      </c>
      <c r="U47" s="241">
        <f t="shared" si="10"/>
        <v>4.333192947625415</v>
      </c>
      <c r="V47" s="241">
        <f t="shared" si="8"/>
        <v>4.441515703367535</v>
      </c>
      <c r="W47" s="241">
        <f t="shared" si="8"/>
        <v>4.698670823373961</v>
      </c>
      <c r="X47" s="241">
        <f t="shared" si="8"/>
        <v>4.587980802772502</v>
      </c>
      <c r="Y47" s="241">
        <f t="shared" si="8"/>
        <v>4.6541766361704555</v>
      </c>
      <c r="Z47" s="241">
        <f t="shared" si="11"/>
        <v>4.67441851331008</v>
      </c>
      <c r="AA47" s="241">
        <f t="shared" si="11"/>
        <v>4.772544794827714</v>
      </c>
      <c r="AB47" s="241">
        <f t="shared" si="12"/>
        <v>4.767878180026051</v>
      </c>
      <c r="AC47" s="241">
        <f t="shared" si="12"/>
        <v>4.870107392764</v>
      </c>
      <c r="AD47" s="241">
        <f t="shared" si="13"/>
        <v>4.83241073596686</v>
      </c>
      <c r="AE47" s="241">
        <f t="shared" si="13"/>
        <v>5.120700142341898</v>
      </c>
      <c r="AF47" s="241">
        <f t="shared" si="14"/>
        <v>5.191674158640063</v>
      </c>
      <c r="AG47" s="241">
        <f aca="true" t="shared" si="18" ref="AG47:AH49">(AG17/AG$36)*100</f>
        <v>5.732669565953713</v>
      </c>
      <c r="AH47" s="241">
        <f t="shared" si="18"/>
        <v>5.983221305683925</v>
      </c>
      <c r="AI47" s="241">
        <f>(AI17/AI$36)*100</f>
        <v>6.638379026039713</v>
      </c>
      <c r="AJ47" s="153" t="s">
        <v>76</v>
      </c>
      <c r="AK47" s="154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157"/>
      <c r="BW47" s="157"/>
      <c r="BX47" s="157"/>
      <c r="BY47" s="157"/>
      <c r="BZ47" s="157"/>
      <c r="CA47" s="157"/>
      <c r="CB47" s="157"/>
      <c r="CC47" s="157"/>
      <c r="CD47" s="157"/>
      <c r="CE47" s="157"/>
      <c r="CF47" s="157"/>
      <c r="CG47" s="157"/>
      <c r="CH47" s="157"/>
      <c r="CI47" s="157"/>
      <c r="CJ47" s="157"/>
      <c r="CK47" s="157"/>
      <c r="CL47" s="157"/>
      <c r="CM47" s="157"/>
      <c r="CN47" s="157"/>
      <c r="CO47" s="157"/>
      <c r="CP47" s="157"/>
      <c r="CQ47" s="157"/>
      <c r="CR47" s="157"/>
      <c r="CS47" s="157"/>
      <c r="CT47" s="157"/>
      <c r="CU47" s="157"/>
      <c r="CV47" s="157"/>
      <c r="CW47" s="157"/>
      <c r="CX47" s="157"/>
      <c r="CY47" s="157"/>
      <c r="CZ47" s="157"/>
      <c r="DA47" s="157"/>
      <c r="DB47" s="157"/>
      <c r="DC47" s="157"/>
      <c r="DD47" s="157"/>
      <c r="DE47" s="157"/>
      <c r="DF47" s="157"/>
      <c r="DG47" s="157"/>
      <c r="DH47" s="157"/>
      <c r="DI47" s="157"/>
      <c r="DJ47" s="157"/>
      <c r="DK47" s="157"/>
      <c r="DL47" s="157"/>
      <c r="DM47" s="157"/>
      <c r="DN47" s="157"/>
      <c r="DO47" s="157"/>
      <c r="DP47" s="157"/>
      <c r="DQ47" s="157"/>
      <c r="DR47" s="157"/>
      <c r="DS47" s="157"/>
      <c r="DT47" s="157"/>
      <c r="DU47" s="157"/>
      <c r="DV47" s="157"/>
      <c r="DW47" s="157"/>
      <c r="DX47" s="157"/>
      <c r="DY47" s="157"/>
      <c r="DZ47" s="157"/>
      <c r="EA47" s="157"/>
      <c r="EB47" s="157"/>
      <c r="EC47" s="157"/>
      <c r="ED47" s="157"/>
      <c r="EE47" s="157"/>
      <c r="EF47" s="157"/>
      <c r="EG47" s="157"/>
      <c r="EH47" s="157"/>
      <c r="EI47" s="157"/>
      <c r="EJ47" s="157"/>
      <c r="EK47" s="157"/>
      <c r="EL47" s="157"/>
      <c r="EM47" s="157"/>
      <c r="EN47" s="157"/>
      <c r="EO47" s="157"/>
      <c r="EP47" s="157"/>
      <c r="EQ47" s="157"/>
      <c r="ER47" s="157"/>
      <c r="ES47" s="157"/>
      <c r="ET47" s="157"/>
      <c r="EU47" s="157"/>
      <c r="EV47" s="157"/>
      <c r="EW47" s="157"/>
      <c r="EX47" s="157"/>
      <c r="EY47" s="157"/>
      <c r="EZ47" s="157"/>
      <c r="FA47" s="157"/>
      <c r="FB47" s="157"/>
      <c r="FC47" s="157"/>
      <c r="FD47" s="157"/>
      <c r="FE47" s="157"/>
      <c r="FF47" s="157"/>
      <c r="FG47" s="157"/>
      <c r="FH47" s="157"/>
      <c r="FI47" s="157"/>
      <c r="FJ47" s="157"/>
      <c r="FK47" s="157"/>
      <c r="FL47" s="157"/>
      <c r="FM47" s="157"/>
      <c r="FN47" s="157"/>
      <c r="FO47" s="157"/>
      <c r="FP47" s="157"/>
      <c r="FQ47" s="157"/>
      <c r="FR47" s="157"/>
      <c r="FS47" s="157"/>
      <c r="FT47" s="157"/>
      <c r="FU47" s="157"/>
      <c r="FV47" s="157"/>
      <c r="FW47" s="157"/>
      <c r="FX47" s="157"/>
      <c r="FY47" s="157"/>
      <c r="FZ47" s="157"/>
      <c r="GA47" s="157"/>
      <c r="GB47" s="157"/>
      <c r="GC47" s="157"/>
      <c r="GD47" s="157"/>
      <c r="GE47" s="157"/>
      <c r="GF47" s="157"/>
      <c r="GG47" s="157"/>
      <c r="GH47" s="157"/>
      <c r="GI47" s="157"/>
      <c r="GJ47" s="157"/>
      <c r="GK47" s="157"/>
      <c r="GL47" s="157"/>
      <c r="GM47" s="157"/>
      <c r="GN47" s="157"/>
      <c r="GO47" s="157"/>
      <c r="GP47" s="157"/>
      <c r="GQ47" s="157"/>
      <c r="GR47" s="157"/>
      <c r="GS47" s="157"/>
      <c r="GT47" s="157"/>
      <c r="GU47" s="157"/>
      <c r="GV47" s="157"/>
      <c r="GW47" s="157"/>
      <c r="GX47" s="157"/>
      <c r="GY47" s="157"/>
      <c r="GZ47" s="157"/>
      <c r="HA47" s="157"/>
      <c r="HB47" s="157"/>
      <c r="HC47" s="157"/>
      <c r="HD47" s="157"/>
      <c r="HE47" s="157"/>
      <c r="HF47" s="157"/>
      <c r="HG47" s="157"/>
      <c r="HH47" s="157"/>
      <c r="HI47" s="157"/>
      <c r="HJ47" s="157"/>
      <c r="HK47" s="157"/>
      <c r="HL47" s="157"/>
      <c r="HM47" s="157"/>
      <c r="HN47" s="157"/>
      <c r="HO47" s="157"/>
      <c r="HP47" s="157"/>
      <c r="HQ47" s="157"/>
      <c r="HR47" s="157"/>
      <c r="HS47" s="157"/>
      <c r="HT47" s="157"/>
      <c r="HU47" s="157"/>
      <c r="HV47" s="157"/>
      <c r="HW47" s="157"/>
      <c r="HX47" s="157"/>
      <c r="HY47" s="157"/>
      <c r="HZ47" s="157"/>
      <c r="IA47" s="157"/>
      <c r="IB47" s="157"/>
      <c r="IC47" s="157"/>
      <c r="ID47" s="157"/>
      <c r="IE47" s="157"/>
      <c r="IF47" s="157"/>
      <c r="IG47" s="157"/>
      <c r="IH47" s="157"/>
      <c r="II47" s="157"/>
      <c r="IJ47" s="157"/>
      <c r="IK47" s="157"/>
      <c r="IL47" s="157"/>
      <c r="IM47" s="157"/>
      <c r="IN47" s="157"/>
      <c r="IO47" s="157"/>
      <c r="IP47" s="157"/>
      <c r="IQ47" s="157"/>
      <c r="IR47" s="157"/>
      <c r="IS47" s="157"/>
      <c r="IT47" s="157"/>
      <c r="IU47" s="157"/>
      <c r="IV47" s="157"/>
    </row>
    <row r="48" spans="1:256" s="114" customFormat="1" ht="12.75" customHeight="1">
      <c r="A48" s="194" t="s">
        <v>77</v>
      </c>
      <c r="B48" s="156" t="s">
        <v>173</v>
      </c>
      <c r="C48" s="226" t="s">
        <v>174</v>
      </c>
      <c r="D48" s="240">
        <f aca="true" t="shared" si="19" ref="D48:T48">(D18/D$36)*100</f>
        <v>61.415258720747545</v>
      </c>
      <c r="E48" s="240">
        <f t="shared" si="19"/>
        <v>62.20019756981504</v>
      </c>
      <c r="F48" s="240">
        <f t="shared" si="19"/>
        <v>64.60638529241955</v>
      </c>
      <c r="G48" s="240">
        <f t="shared" si="19"/>
        <v>64.72299659673374</v>
      </c>
      <c r="H48" s="240">
        <f t="shared" si="19"/>
        <v>65.4994352073347</v>
      </c>
      <c r="I48" s="240">
        <f t="shared" si="19"/>
        <v>65.95997723924111</v>
      </c>
      <c r="J48" s="240">
        <f t="shared" si="19"/>
        <v>66.62522532373252</v>
      </c>
      <c r="K48" s="240">
        <f t="shared" si="19"/>
        <v>66.63669767570288</v>
      </c>
      <c r="L48" s="240">
        <f t="shared" si="19"/>
        <v>67.20002198603558</v>
      </c>
      <c r="M48" s="240">
        <f t="shared" si="19"/>
        <v>67.02582646039757</v>
      </c>
      <c r="N48" s="240">
        <f t="shared" si="19"/>
        <v>67.58396359831731</v>
      </c>
      <c r="O48" s="240">
        <f t="shared" si="19"/>
        <v>68.84232217330823</v>
      </c>
      <c r="P48" s="240">
        <f t="shared" si="19"/>
        <v>68.84341093689234</v>
      </c>
      <c r="Q48" s="240">
        <f t="shared" si="19"/>
        <v>68.42348353850873</v>
      </c>
      <c r="R48" s="240">
        <f t="shared" si="19"/>
        <v>68.7295303920723</v>
      </c>
      <c r="S48" s="240">
        <f t="shared" si="19"/>
        <v>67.83331792384988</v>
      </c>
      <c r="T48" s="240">
        <f t="shared" si="19"/>
        <v>67.21761048929336</v>
      </c>
      <c r="U48" s="240">
        <f t="shared" si="10"/>
        <v>67.93415480367216</v>
      </c>
      <c r="V48" s="240">
        <f t="shared" si="8"/>
        <v>69.05209036362014</v>
      </c>
      <c r="W48" s="240">
        <f t="shared" si="8"/>
        <v>66.51373050876197</v>
      </c>
      <c r="X48" s="240">
        <f t="shared" si="8"/>
        <v>65.70229640381994</v>
      </c>
      <c r="Y48" s="240">
        <f t="shared" si="8"/>
        <v>65.69050015731553</v>
      </c>
      <c r="Z48" s="240">
        <f t="shared" si="11"/>
        <v>65.79469594177849</v>
      </c>
      <c r="AA48" s="240">
        <f t="shared" si="11"/>
        <v>65.43473301348259</v>
      </c>
      <c r="AB48" s="240">
        <f t="shared" si="12"/>
        <v>65.64761582270339</v>
      </c>
      <c r="AC48" s="240">
        <f t="shared" si="12"/>
        <v>65.65490043301139</v>
      </c>
      <c r="AD48" s="240">
        <f t="shared" si="13"/>
        <v>65.27525853443815</v>
      </c>
      <c r="AE48" s="240">
        <f t="shared" si="13"/>
        <v>65.9885430326741</v>
      </c>
      <c r="AF48" s="240">
        <f t="shared" si="14"/>
        <v>65.9846768799179</v>
      </c>
      <c r="AG48" s="240">
        <f t="shared" si="18"/>
        <v>66.50467614566271</v>
      </c>
      <c r="AH48" s="240">
        <f t="shared" si="18"/>
        <v>66.02090173913152</v>
      </c>
      <c r="AI48" s="240">
        <f>(AI18/AI$36)*100</f>
        <v>65.5351573405666</v>
      </c>
      <c r="AJ48" s="153" t="s">
        <v>77</v>
      </c>
      <c r="AK48" s="16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5"/>
      <c r="BQ48" s="155"/>
      <c r="BR48" s="155"/>
      <c r="BS48" s="155"/>
      <c r="BT48" s="155"/>
      <c r="BU48" s="155"/>
      <c r="BV48" s="155"/>
      <c r="BW48" s="155"/>
      <c r="BX48" s="155"/>
      <c r="BY48" s="155"/>
      <c r="BZ48" s="155"/>
      <c r="CA48" s="155"/>
      <c r="CB48" s="155"/>
      <c r="CC48" s="155"/>
      <c r="CD48" s="155"/>
      <c r="CE48" s="155"/>
      <c r="CF48" s="155"/>
      <c r="CG48" s="155"/>
      <c r="CH48" s="155"/>
      <c r="CI48" s="155"/>
      <c r="CJ48" s="155"/>
      <c r="CK48" s="155"/>
      <c r="CL48" s="155"/>
      <c r="CM48" s="155"/>
      <c r="CN48" s="155"/>
      <c r="CO48" s="155"/>
      <c r="CP48" s="155"/>
      <c r="CQ48" s="155"/>
      <c r="CR48" s="155"/>
      <c r="CS48" s="155"/>
      <c r="CT48" s="155"/>
      <c r="CU48" s="155"/>
      <c r="CV48" s="155"/>
      <c r="CW48" s="155"/>
      <c r="CX48" s="155"/>
      <c r="CY48" s="155"/>
      <c r="CZ48" s="155"/>
      <c r="DA48" s="155"/>
      <c r="DB48" s="155"/>
      <c r="DC48" s="155"/>
      <c r="DD48" s="155"/>
      <c r="DE48" s="155"/>
      <c r="DF48" s="155"/>
      <c r="DG48" s="155"/>
      <c r="DH48" s="155"/>
      <c r="DI48" s="155"/>
      <c r="DJ48" s="155"/>
      <c r="DK48" s="155"/>
      <c r="DL48" s="155"/>
      <c r="DM48" s="155"/>
      <c r="DN48" s="155"/>
      <c r="DO48" s="155"/>
      <c r="DP48" s="155"/>
      <c r="DQ48" s="155"/>
      <c r="DR48" s="155"/>
      <c r="DS48" s="155"/>
      <c r="DT48" s="155"/>
      <c r="DU48" s="155"/>
      <c r="DV48" s="155"/>
      <c r="DW48" s="155"/>
      <c r="DX48" s="155"/>
      <c r="DY48" s="155"/>
      <c r="DZ48" s="155"/>
      <c r="EA48" s="155"/>
      <c r="EB48" s="155"/>
      <c r="EC48" s="155"/>
      <c r="ED48" s="155"/>
      <c r="EE48" s="155"/>
      <c r="EF48" s="155"/>
      <c r="EG48" s="155"/>
      <c r="EH48" s="155"/>
      <c r="EI48" s="155"/>
      <c r="EJ48" s="155"/>
      <c r="EK48" s="155"/>
      <c r="EL48" s="155"/>
      <c r="EM48" s="155"/>
      <c r="EN48" s="155"/>
      <c r="EO48" s="155"/>
      <c r="EP48" s="155"/>
      <c r="EQ48" s="155"/>
      <c r="ER48" s="155"/>
      <c r="ES48" s="155"/>
      <c r="ET48" s="155"/>
      <c r="EU48" s="155"/>
      <c r="EV48" s="155"/>
      <c r="EW48" s="155"/>
      <c r="EX48" s="155"/>
      <c r="EY48" s="155"/>
      <c r="EZ48" s="155"/>
      <c r="FA48" s="155"/>
      <c r="FB48" s="155"/>
      <c r="FC48" s="155"/>
      <c r="FD48" s="155"/>
      <c r="FE48" s="155"/>
      <c r="FF48" s="155"/>
      <c r="FG48" s="155"/>
      <c r="FH48" s="155"/>
      <c r="FI48" s="155"/>
      <c r="FJ48" s="155"/>
      <c r="FK48" s="155"/>
      <c r="FL48" s="155"/>
      <c r="FM48" s="155"/>
      <c r="FN48" s="155"/>
      <c r="FO48" s="155"/>
      <c r="FP48" s="155"/>
      <c r="FQ48" s="155"/>
      <c r="FR48" s="155"/>
      <c r="FS48" s="155"/>
      <c r="FT48" s="155"/>
      <c r="FU48" s="155"/>
      <c r="FV48" s="155"/>
      <c r="FW48" s="155"/>
      <c r="FX48" s="155"/>
      <c r="FY48" s="155"/>
      <c r="FZ48" s="155"/>
      <c r="GA48" s="155"/>
      <c r="GB48" s="155"/>
      <c r="GC48" s="155"/>
      <c r="GD48" s="155"/>
      <c r="GE48" s="155"/>
      <c r="GF48" s="155"/>
      <c r="GG48" s="155"/>
      <c r="GH48" s="155"/>
      <c r="GI48" s="155"/>
      <c r="GJ48" s="155"/>
      <c r="GK48" s="155"/>
      <c r="GL48" s="155"/>
      <c r="GM48" s="155"/>
      <c r="GN48" s="155"/>
      <c r="GO48" s="155"/>
      <c r="GP48" s="155"/>
      <c r="GQ48" s="155"/>
      <c r="GR48" s="155"/>
      <c r="GS48" s="155"/>
      <c r="GT48" s="155"/>
      <c r="GU48" s="155"/>
      <c r="GV48" s="155"/>
      <c r="GW48" s="155"/>
      <c r="GX48" s="155"/>
      <c r="GY48" s="155"/>
      <c r="GZ48" s="155"/>
      <c r="HA48" s="155"/>
      <c r="HB48" s="155"/>
      <c r="HC48" s="155"/>
      <c r="HD48" s="155"/>
      <c r="HE48" s="155"/>
      <c r="HF48" s="155"/>
      <c r="HG48" s="155"/>
      <c r="HH48" s="155"/>
      <c r="HI48" s="155"/>
      <c r="HJ48" s="155"/>
      <c r="HK48" s="155"/>
      <c r="HL48" s="155"/>
      <c r="HM48" s="155"/>
      <c r="HN48" s="155"/>
      <c r="HO48" s="155"/>
      <c r="HP48" s="155"/>
      <c r="HQ48" s="155"/>
      <c r="HR48" s="155"/>
      <c r="HS48" s="155"/>
      <c r="HT48" s="155"/>
      <c r="HU48" s="155"/>
      <c r="HV48" s="155"/>
      <c r="HW48" s="155"/>
      <c r="HX48" s="155"/>
      <c r="HY48" s="155"/>
      <c r="HZ48" s="155"/>
      <c r="IA48" s="155"/>
      <c r="IB48" s="155"/>
      <c r="IC48" s="155"/>
      <c r="ID48" s="155"/>
      <c r="IE48" s="155"/>
      <c r="IF48" s="155"/>
      <c r="IG48" s="155"/>
      <c r="IH48" s="155"/>
      <c r="II48" s="155"/>
      <c r="IJ48" s="155"/>
      <c r="IK48" s="155"/>
      <c r="IL48" s="155"/>
      <c r="IM48" s="155"/>
      <c r="IN48" s="155"/>
      <c r="IO48" s="155"/>
      <c r="IP48" s="155"/>
      <c r="IQ48" s="155"/>
      <c r="IR48" s="155"/>
      <c r="IS48" s="155"/>
      <c r="IT48" s="155"/>
      <c r="IU48" s="155"/>
      <c r="IV48" s="155"/>
    </row>
    <row r="49" spans="1:256" s="114" customFormat="1" ht="12.75" customHeight="1">
      <c r="A49" s="194" t="s">
        <v>78</v>
      </c>
      <c r="B49" s="156" t="s">
        <v>226</v>
      </c>
      <c r="C49" s="226" t="s">
        <v>289</v>
      </c>
      <c r="D49" s="240">
        <f aca="true" t="shared" si="20" ref="D49:T49">(D19/D$36)*100</f>
        <v>19.73783756959374</v>
      </c>
      <c r="E49" s="240">
        <f t="shared" si="20"/>
        <v>18.917287448958707</v>
      </c>
      <c r="F49" s="240">
        <f t="shared" si="20"/>
        <v>19.167977375487908</v>
      </c>
      <c r="G49" s="240">
        <f t="shared" si="20"/>
        <v>19.123881936204853</v>
      </c>
      <c r="H49" s="240">
        <f t="shared" si="20"/>
        <v>19.45416209731176</v>
      </c>
      <c r="I49" s="240">
        <f t="shared" si="20"/>
        <v>18.966979648891613</v>
      </c>
      <c r="J49" s="240">
        <f t="shared" si="20"/>
        <v>19.54013012161237</v>
      </c>
      <c r="K49" s="240">
        <f t="shared" si="20"/>
        <v>20.39720605794427</v>
      </c>
      <c r="L49" s="240">
        <f t="shared" si="20"/>
        <v>20.04806384507603</v>
      </c>
      <c r="M49" s="240">
        <f t="shared" si="20"/>
        <v>20.092434761761826</v>
      </c>
      <c r="N49" s="240">
        <f t="shared" si="20"/>
        <v>20.379134584011123</v>
      </c>
      <c r="O49" s="240">
        <f t="shared" si="20"/>
        <v>20.416028701655385</v>
      </c>
      <c r="P49" s="240">
        <f t="shared" si="20"/>
        <v>20.186501452355067</v>
      </c>
      <c r="Q49" s="240">
        <f t="shared" si="20"/>
        <v>19.83252606136124</v>
      </c>
      <c r="R49" s="240">
        <f t="shared" si="20"/>
        <v>19.92027565172487</v>
      </c>
      <c r="S49" s="240">
        <f t="shared" si="20"/>
        <v>19.737399672062125</v>
      </c>
      <c r="T49" s="240">
        <f t="shared" si="20"/>
        <v>19.605396972411825</v>
      </c>
      <c r="U49" s="240">
        <f t="shared" si="10"/>
        <v>20.102816169984802</v>
      </c>
      <c r="V49" s="240">
        <f t="shared" si="8"/>
        <v>20.143903608479437</v>
      </c>
      <c r="W49" s="240">
        <f t="shared" si="8"/>
        <v>19.072870712691444</v>
      </c>
      <c r="X49" s="240">
        <f t="shared" si="8"/>
        <v>19.244718506496508</v>
      </c>
      <c r="Y49" s="240">
        <f t="shared" si="8"/>
        <v>19.458141293778965</v>
      </c>
      <c r="Z49" s="240">
        <f t="shared" si="11"/>
        <v>19.446368981750357</v>
      </c>
      <c r="AA49" s="240">
        <f t="shared" si="11"/>
        <v>19.64736385904618</v>
      </c>
      <c r="AB49" s="240">
        <f t="shared" si="12"/>
        <v>19.824876920844112</v>
      </c>
      <c r="AC49" s="240">
        <f t="shared" si="12"/>
        <v>20.015074212008816</v>
      </c>
      <c r="AD49" s="240">
        <f t="shared" si="13"/>
        <v>19.96852029864553</v>
      </c>
      <c r="AE49" s="240">
        <f t="shared" si="13"/>
        <v>20.116322978900815</v>
      </c>
      <c r="AF49" s="240">
        <f t="shared" si="14"/>
        <v>20.296652816093065</v>
      </c>
      <c r="AG49" s="240">
        <f t="shared" si="18"/>
        <v>20.11126177193837</v>
      </c>
      <c r="AH49" s="240">
        <f t="shared" si="18"/>
        <v>20.4381672015228</v>
      </c>
      <c r="AI49" s="240">
        <f>(AI19/AI$36)*100</f>
        <v>21.327084813687495</v>
      </c>
      <c r="AJ49" s="153" t="s">
        <v>78</v>
      </c>
      <c r="AK49" s="16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55"/>
      <c r="CO49" s="155"/>
      <c r="CP49" s="155"/>
      <c r="CQ49" s="155"/>
      <c r="CR49" s="155"/>
      <c r="CS49" s="155"/>
      <c r="CT49" s="155"/>
      <c r="CU49" s="155"/>
      <c r="CV49" s="155"/>
      <c r="CW49" s="155"/>
      <c r="CX49" s="155"/>
      <c r="CY49" s="155"/>
      <c r="CZ49" s="155"/>
      <c r="DA49" s="155"/>
      <c r="DB49" s="155"/>
      <c r="DC49" s="155"/>
      <c r="DD49" s="155"/>
      <c r="DE49" s="155"/>
      <c r="DF49" s="155"/>
      <c r="DG49" s="155"/>
      <c r="DH49" s="155"/>
      <c r="DI49" s="155"/>
      <c r="DJ49" s="155"/>
      <c r="DK49" s="155"/>
      <c r="DL49" s="155"/>
      <c r="DM49" s="155"/>
      <c r="DN49" s="155"/>
      <c r="DO49" s="155"/>
      <c r="DP49" s="155"/>
      <c r="DQ49" s="155"/>
      <c r="DR49" s="155"/>
      <c r="DS49" s="155"/>
      <c r="DT49" s="155"/>
      <c r="DU49" s="155"/>
      <c r="DV49" s="155"/>
      <c r="DW49" s="155"/>
      <c r="DX49" s="155"/>
      <c r="DY49" s="155"/>
      <c r="DZ49" s="155"/>
      <c r="EA49" s="155"/>
      <c r="EB49" s="155"/>
      <c r="EC49" s="155"/>
      <c r="ED49" s="155"/>
      <c r="EE49" s="155"/>
      <c r="EF49" s="155"/>
      <c r="EG49" s="155"/>
      <c r="EH49" s="155"/>
      <c r="EI49" s="155"/>
      <c r="EJ49" s="155"/>
      <c r="EK49" s="155"/>
      <c r="EL49" s="155"/>
      <c r="EM49" s="155"/>
      <c r="EN49" s="155"/>
      <c r="EO49" s="155"/>
      <c r="EP49" s="155"/>
      <c r="EQ49" s="155"/>
      <c r="ER49" s="155"/>
      <c r="ES49" s="155"/>
      <c r="ET49" s="155"/>
      <c r="EU49" s="155"/>
      <c r="EV49" s="155"/>
      <c r="EW49" s="155"/>
      <c r="EX49" s="155"/>
      <c r="EY49" s="155"/>
      <c r="EZ49" s="155"/>
      <c r="FA49" s="155"/>
      <c r="FB49" s="155"/>
      <c r="FC49" s="155"/>
      <c r="FD49" s="155"/>
      <c r="FE49" s="155"/>
      <c r="FF49" s="155"/>
      <c r="FG49" s="155"/>
      <c r="FH49" s="155"/>
      <c r="FI49" s="155"/>
      <c r="FJ49" s="155"/>
      <c r="FK49" s="155"/>
      <c r="FL49" s="155"/>
      <c r="FM49" s="155"/>
      <c r="FN49" s="155"/>
      <c r="FO49" s="155"/>
      <c r="FP49" s="155"/>
      <c r="FQ49" s="155"/>
      <c r="FR49" s="155"/>
      <c r="FS49" s="155"/>
      <c r="FT49" s="155"/>
      <c r="FU49" s="155"/>
      <c r="FV49" s="155"/>
      <c r="FW49" s="155"/>
      <c r="FX49" s="155"/>
      <c r="FY49" s="155"/>
      <c r="FZ49" s="155"/>
      <c r="GA49" s="155"/>
      <c r="GB49" s="155"/>
      <c r="GC49" s="155"/>
      <c r="GD49" s="155"/>
      <c r="GE49" s="155"/>
      <c r="GF49" s="155"/>
      <c r="GG49" s="155"/>
      <c r="GH49" s="155"/>
      <c r="GI49" s="155"/>
      <c r="GJ49" s="155"/>
      <c r="GK49" s="155"/>
      <c r="GL49" s="155"/>
      <c r="GM49" s="155"/>
      <c r="GN49" s="155"/>
      <c r="GO49" s="155"/>
      <c r="GP49" s="155"/>
      <c r="GQ49" s="155"/>
      <c r="GR49" s="155"/>
      <c r="GS49" s="155"/>
      <c r="GT49" s="155"/>
      <c r="GU49" s="155"/>
      <c r="GV49" s="155"/>
      <c r="GW49" s="155"/>
      <c r="GX49" s="155"/>
      <c r="GY49" s="155"/>
      <c r="GZ49" s="155"/>
      <c r="HA49" s="155"/>
      <c r="HB49" s="155"/>
      <c r="HC49" s="155"/>
      <c r="HD49" s="155"/>
      <c r="HE49" s="155"/>
      <c r="HF49" s="155"/>
      <c r="HG49" s="155"/>
      <c r="HH49" s="155"/>
      <c r="HI49" s="155"/>
      <c r="HJ49" s="155"/>
      <c r="HK49" s="155"/>
      <c r="HL49" s="155"/>
      <c r="HM49" s="155"/>
      <c r="HN49" s="155"/>
      <c r="HO49" s="155"/>
      <c r="HP49" s="155"/>
      <c r="HQ49" s="155"/>
      <c r="HR49" s="155"/>
      <c r="HS49" s="155"/>
      <c r="HT49" s="155"/>
      <c r="HU49" s="155"/>
      <c r="HV49" s="155"/>
      <c r="HW49" s="155"/>
      <c r="HX49" s="155"/>
      <c r="HY49" s="155"/>
      <c r="HZ49" s="155"/>
      <c r="IA49" s="155"/>
      <c r="IB49" s="155"/>
      <c r="IC49" s="155"/>
      <c r="ID49" s="155"/>
      <c r="IE49" s="155"/>
      <c r="IF49" s="155"/>
      <c r="IG49" s="155"/>
      <c r="IH49" s="155"/>
      <c r="II49" s="155"/>
      <c r="IJ49" s="155"/>
      <c r="IK49" s="155"/>
      <c r="IL49" s="155"/>
      <c r="IM49" s="155"/>
      <c r="IN49" s="155"/>
      <c r="IO49" s="155"/>
      <c r="IP49" s="155"/>
      <c r="IQ49" s="155"/>
      <c r="IR49" s="155"/>
      <c r="IS49" s="155"/>
      <c r="IT49" s="155"/>
      <c r="IU49" s="155"/>
      <c r="IV49" s="155"/>
    </row>
    <row r="50" spans="1:256" ht="12.75" customHeight="1">
      <c r="A50" s="194" t="s">
        <v>79</v>
      </c>
      <c r="B50" s="162" t="s">
        <v>175</v>
      </c>
      <c r="C50" s="227" t="s">
        <v>176</v>
      </c>
      <c r="D50" s="238" t="s">
        <v>148</v>
      </c>
      <c r="E50" s="238" t="s">
        <v>148</v>
      </c>
      <c r="F50" s="238" t="s">
        <v>148</v>
      </c>
      <c r="G50" s="238" t="s">
        <v>148</v>
      </c>
      <c r="H50" s="238" t="s">
        <v>148</v>
      </c>
      <c r="I50" s="238" t="s">
        <v>148</v>
      </c>
      <c r="J50" s="238" t="s">
        <v>148</v>
      </c>
      <c r="K50" s="238" t="s">
        <v>148</v>
      </c>
      <c r="L50" s="238" t="s">
        <v>148</v>
      </c>
      <c r="M50" s="238" t="s">
        <v>148</v>
      </c>
      <c r="N50" s="238" t="s">
        <v>148</v>
      </c>
      <c r="O50" s="238" t="s">
        <v>148</v>
      </c>
      <c r="P50" s="238" t="s">
        <v>148</v>
      </c>
      <c r="Q50" s="238" t="s">
        <v>148</v>
      </c>
      <c r="R50" s="238" t="s">
        <v>148</v>
      </c>
      <c r="S50" s="238" t="s">
        <v>148</v>
      </c>
      <c r="T50" s="238" t="s">
        <v>148</v>
      </c>
      <c r="U50" s="241">
        <f t="shared" si="10"/>
        <v>10.149456496595608</v>
      </c>
      <c r="V50" s="241">
        <f t="shared" si="8"/>
        <v>9.860462579175945</v>
      </c>
      <c r="W50" s="241">
        <f t="shared" si="8"/>
        <v>9.32859125884622</v>
      </c>
      <c r="X50" s="241">
        <f t="shared" si="8"/>
        <v>9.265736628924463</v>
      </c>
      <c r="Y50" s="241">
        <f t="shared" si="8"/>
        <v>8.977067375531956</v>
      </c>
      <c r="Z50" s="241">
        <f t="shared" si="11"/>
        <v>8.942650698048885</v>
      </c>
      <c r="AA50" s="241">
        <f t="shared" si="11"/>
        <v>9.172175529361084</v>
      </c>
      <c r="AB50" s="241">
        <f t="shared" si="12"/>
        <v>9.324947226364833</v>
      </c>
      <c r="AC50" s="241">
        <f t="shared" si="12"/>
        <v>9.517257926658779</v>
      </c>
      <c r="AD50" s="241">
        <f t="shared" si="13"/>
        <v>9.648087372885572</v>
      </c>
      <c r="AE50" s="241">
        <f t="shared" si="13"/>
        <v>9.650325604755194</v>
      </c>
      <c r="AF50" s="241">
        <f t="shared" si="14"/>
        <v>9.61990597751892</v>
      </c>
      <c r="AG50" s="241">
        <f aca="true" t="shared" si="21" ref="AG50:AG66">(AG20/AG$36)*100</f>
        <v>10.154672022002202</v>
      </c>
      <c r="AH50" s="241">
        <f aca="true" t="shared" si="22" ref="AH50:AH66">(AH20/AH$36)*100</f>
        <v>10.313744301381552</v>
      </c>
      <c r="AI50" s="238" t="s">
        <v>148</v>
      </c>
      <c r="AJ50" s="153" t="s">
        <v>79</v>
      </c>
      <c r="AK50" s="154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7"/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  <c r="CY50" s="157"/>
      <c r="CZ50" s="157"/>
      <c r="DA50" s="157"/>
      <c r="DB50" s="157"/>
      <c r="DC50" s="157"/>
      <c r="DD50" s="157"/>
      <c r="DE50" s="157"/>
      <c r="DF50" s="157"/>
      <c r="DG50" s="157"/>
      <c r="DH50" s="157"/>
      <c r="DI50" s="157"/>
      <c r="DJ50" s="157"/>
      <c r="DK50" s="157"/>
      <c r="DL50" s="157"/>
      <c r="DM50" s="157"/>
      <c r="DN50" s="157"/>
      <c r="DO50" s="157"/>
      <c r="DP50" s="157"/>
      <c r="DQ50" s="157"/>
      <c r="DR50" s="157"/>
      <c r="DS50" s="157"/>
      <c r="DT50" s="157"/>
      <c r="DU50" s="157"/>
      <c r="DV50" s="157"/>
      <c r="DW50" s="157"/>
      <c r="DX50" s="157"/>
      <c r="DY50" s="157"/>
      <c r="DZ50" s="157"/>
      <c r="EA50" s="157"/>
      <c r="EB50" s="157"/>
      <c r="EC50" s="157"/>
      <c r="ED50" s="157"/>
      <c r="EE50" s="157"/>
      <c r="EF50" s="157"/>
      <c r="EG50" s="157"/>
      <c r="EH50" s="157"/>
      <c r="EI50" s="157"/>
      <c r="EJ50" s="157"/>
      <c r="EK50" s="157"/>
      <c r="EL50" s="157"/>
      <c r="EM50" s="157"/>
      <c r="EN50" s="157"/>
      <c r="EO50" s="157"/>
      <c r="EP50" s="157"/>
      <c r="EQ50" s="157"/>
      <c r="ER50" s="157"/>
      <c r="ES50" s="157"/>
      <c r="ET50" s="157"/>
      <c r="EU50" s="157"/>
      <c r="EV50" s="157"/>
      <c r="EW50" s="157"/>
      <c r="EX50" s="157"/>
      <c r="EY50" s="157"/>
      <c r="EZ50" s="157"/>
      <c r="FA50" s="157"/>
      <c r="FB50" s="157"/>
      <c r="FC50" s="157"/>
      <c r="FD50" s="157"/>
      <c r="FE50" s="157"/>
      <c r="FF50" s="157"/>
      <c r="FG50" s="157"/>
      <c r="FH50" s="157"/>
      <c r="FI50" s="157"/>
      <c r="FJ50" s="157"/>
      <c r="FK50" s="157"/>
      <c r="FL50" s="157"/>
      <c r="FM50" s="157"/>
      <c r="FN50" s="157"/>
      <c r="FO50" s="157"/>
      <c r="FP50" s="157"/>
      <c r="FQ50" s="157"/>
      <c r="FR50" s="157"/>
      <c r="FS50" s="157"/>
      <c r="FT50" s="157"/>
      <c r="FU50" s="157"/>
      <c r="FV50" s="157"/>
      <c r="FW50" s="157"/>
      <c r="FX50" s="157"/>
      <c r="FY50" s="157"/>
      <c r="FZ50" s="157"/>
      <c r="GA50" s="157"/>
      <c r="GB50" s="157"/>
      <c r="GC50" s="157"/>
      <c r="GD50" s="157"/>
      <c r="GE50" s="157"/>
      <c r="GF50" s="157"/>
      <c r="GG50" s="157"/>
      <c r="GH50" s="157"/>
      <c r="GI50" s="157"/>
      <c r="GJ50" s="157"/>
      <c r="GK50" s="157"/>
      <c r="GL50" s="157"/>
      <c r="GM50" s="157"/>
      <c r="GN50" s="157"/>
      <c r="GO50" s="157"/>
      <c r="GP50" s="157"/>
      <c r="GQ50" s="157"/>
      <c r="GR50" s="157"/>
      <c r="GS50" s="157"/>
      <c r="GT50" s="157"/>
      <c r="GU50" s="157"/>
      <c r="GV50" s="157"/>
      <c r="GW50" s="157"/>
      <c r="GX50" s="157"/>
      <c r="GY50" s="157"/>
      <c r="GZ50" s="157"/>
      <c r="HA50" s="157"/>
      <c r="HB50" s="157"/>
      <c r="HC50" s="157"/>
      <c r="HD50" s="157"/>
      <c r="HE50" s="157"/>
      <c r="HF50" s="157"/>
      <c r="HG50" s="157"/>
      <c r="HH50" s="157"/>
      <c r="HI50" s="157"/>
      <c r="HJ50" s="157"/>
      <c r="HK50" s="157"/>
      <c r="HL50" s="157"/>
      <c r="HM50" s="157"/>
      <c r="HN50" s="157"/>
      <c r="HO50" s="157"/>
      <c r="HP50" s="157"/>
      <c r="HQ50" s="157"/>
      <c r="HR50" s="157"/>
      <c r="HS50" s="157"/>
      <c r="HT50" s="157"/>
      <c r="HU50" s="157"/>
      <c r="HV50" s="157"/>
      <c r="HW50" s="157"/>
      <c r="HX50" s="157"/>
      <c r="HY50" s="157"/>
      <c r="HZ50" s="157"/>
      <c r="IA50" s="157"/>
      <c r="IB50" s="157"/>
      <c r="IC50" s="157"/>
      <c r="ID50" s="157"/>
      <c r="IE50" s="157"/>
      <c r="IF50" s="157"/>
      <c r="IG50" s="157"/>
      <c r="IH50" s="157"/>
      <c r="II50" s="157"/>
      <c r="IJ50" s="157"/>
      <c r="IK50" s="157"/>
      <c r="IL50" s="157"/>
      <c r="IM50" s="157"/>
      <c r="IN50" s="157"/>
      <c r="IO50" s="157"/>
      <c r="IP50" s="157"/>
      <c r="IQ50" s="157"/>
      <c r="IR50" s="157"/>
      <c r="IS50" s="157"/>
      <c r="IT50" s="157"/>
      <c r="IU50" s="157"/>
      <c r="IV50" s="157"/>
    </row>
    <row r="51" spans="1:256" ht="12.75" customHeight="1">
      <c r="A51" s="194" t="s">
        <v>80</v>
      </c>
      <c r="B51" s="162" t="s">
        <v>177</v>
      </c>
      <c r="C51" s="227" t="s">
        <v>178</v>
      </c>
      <c r="D51" s="238" t="s">
        <v>148</v>
      </c>
      <c r="E51" s="238" t="s">
        <v>148</v>
      </c>
      <c r="F51" s="238" t="s">
        <v>148</v>
      </c>
      <c r="G51" s="238" t="s">
        <v>148</v>
      </c>
      <c r="H51" s="238" t="s">
        <v>148</v>
      </c>
      <c r="I51" s="238" t="s">
        <v>148</v>
      </c>
      <c r="J51" s="238" t="s">
        <v>148</v>
      </c>
      <c r="K51" s="238" t="s">
        <v>148</v>
      </c>
      <c r="L51" s="238" t="s">
        <v>148</v>
      </c>
      <c r="M51" s="238" t="s">
        <v>148</v>
      </c>
      <c r="N51" s="238" t="s">
        <v>148</v>
      </c>
      <c r="O51" s="238" t="s">
        <v>148</v>
      </c>
      <c r="P51" s="238" t="s">
        <v>148</v>
      </c>
      <c r="Q51" s="238" t="s">
        <v>148</v>
      </c>
      <c r="R51" s="238" t="s">
        <v>148</v>
      </c>
      <c r="S51" s="238" t="s">
        <v>148</v>
      </c>
      <c r="T51" s="238" t="s">
        <v>148</v>
      </c>
      <c r="U51" s="241">
        <f t="shared" si="10"/>
        <v>3.486506076423458</v>
      </c>
      <c r="V51" s="241">
        <f t="shared" si="8"/>
        <v>3.4714462066533676</v>
      </c>
      <c r="W51" s="241">
        <f t="shared" si="8"/>
        <v>3.460294006551852</v>
      </c>
      <c r="X51" s="241">
        <f t="shared" si="8"/>
        <v>3.4279476122884347</v>
      </c>
      <c r="Y51" s="241">
        <f t="shared" si="8"/>
        <v>3.410966103501376</v>
      </c>
      <c r="Z51" s="241">
        <f t="shared" si="11"/>
        <v>3.495089921492897</v>
      </c>
      <c r="AA51" s="241">
        <f t="shared" si="11"/>
        <v>3.3684697770297443</v>
      </c>
      <c r="AB51" s="241">
        <f t="shared" si="12"/>
        <v>3.4450352529334003</v>
      </c>
      <c r="AC51" s="241">
        <f t="shared" si="12"/>
        <v>3.4047522759488054</v>
      </c>
      <c r="AD51" s="241">
        <f t="shared" si="13"/>
        <v>3.2665007874954197</v>
      </c>
      <c r="AE51" s="241">
        <f t="shared" si="13"/>
        <v>3.2756797017557724</v>
      </c>
      <c r="AF51" s="241">
        <f t="shared" si="14"/>
        <v>3.4036192331087025</v>
      </c>
      <c r="AG51" s="241">
        <f t="shared" si="21"/>
        <v>3.033293273934199</v>
      </c>
      <c r="AH51" s="241">
        <f t="shared" si="22"/>
        <v>3.1883550096379665</v>
      </c>
      <c r="AI51" s="238" t="s">
        <v>148</v>
      </c>
      <c r="AJ51" s="153" t="s">
        <v>80</v>
      </c>
      <c r="AK51" s="154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157"/>
      <c r="CI51" s="157"/>
      <c r="CJ51" s="157"/>
      <c r="CK51" s="157"/>
      <c r="CL51" s="157"/>
      <c r="CM51" s="157"/>
      <c r="CN51" s="157"/>
      <c r="CO51" s="157"/>
      <c r="CP51" s="157"/>
      <c r="CQ51" s="157"/>
      <c r="CR51" s="157"/>
      <c r="CS51" s="157"/>
      <c r="CT51" s="157"/>
      <c r="CU51" s="157"/>
      <c r="CV51" s="157"/>
      <c r="CW51" s="157"/>
      <c r="CX51" s="157"/>
      <c r="CY51" s="157"/>
      <c r="CZ51" s="157"/>
      <c r="DA51" s="157"/>
      <c r="DB51" s="157"/>
      <c r="DC51" s="157"/>
      <c r="DD51" s="157"/>
      <c r="DE51" s="157"/>
      <c r="DF51" s="157"/>
      <c r="DG51" s="157"/>
      <c r="DH51" s="157"/>
      <c r="DI51" s="157"/>
      <c r="DJ51" s="157"/>
      <c r="DK51" s="157"/>
      <c r="DL51" s="157"/>
      <c r="DM51" s="157"/>
      <c r="DN51" s="157"/>
      <c r="DO51" s="157"/>
      <c r="DP51" s="157"/>
      <c r="DQ51" s="157"/>
      <c r="DR51" s="157"/>
      <c r="DS51" s="157"/>
      <c r="DT51" s="157"/>
      <c r="DU51" s="157"/>
      <c r="DV51" s="157"/>
      <c r="DW51" s="157"/>
      <c r="DX51" s="157"/>
      <c r="DY51" s="157"/>
      <c r="DZ51" s="157"/>
      <c r="EA51" s="157"/>
      <c r="EB51" s="157"/>
      <c r="EC51" s="157"/>
      <c r="ED51" s="157"/>
      <c r="EE51" s="157"/>
      <c r="EF51" s="157"/>
      <c r="EG51" s="157"/>
      <c r="EH51" s="157"/>
      <c r="EI51" s="157"/>
      <c r="EJ51" s="157"/>
      <c r="EK51" s="157"/>
      <c r="EL51" s="157"/>
      <c r="EM51" s="157"/>
      <c r="EN51" s="157"/>
      <c r="EO51" s="157"/>
      <c r="EP51" s="157"/>
      <c r="EQ51" s="157"/>
      <c r="ER51" s="157"/>
      <c r="ES51" s="157"/>
      <c r="ET51" s="157"/>
      <c r="EU51" s="157"/>
      <c r="EV51" s="157"/>
      <c r="EW51" s="157"/>
      <c r="EX51" s="157"/>
      <c r="EY51" s="157"/>
      <c r="EZ51" s="157"/>
      <c r="FA51" s="157"/>
      <c r="FB51" s="157"/>
      <c r="FC51" s="157"/>
      <c r="FD51" s="157"/>
      <c r="FE51" s="157"/>
      <c r="FF51" s="157"/>
      <c r="FG51" s="157"/>
      <c r="FH51" s="157"/>
      <c r="FI51" s="157"/>
      <c r="FJ51" s="157"/>
      <c r="FK51" s="157"/>
      <c r="FL51" s="157"/>
      <c r="FM51" s="157"/>
      <c r="FN51" s="157"/>
      <c r="FO51" s="157"/>
      <c r="FP51" s="157"/>
      <c r="FQ51" s="157"/>
      <c r="FR51" s="157"/>
      <c r="FS51" s="157"/>
      <c r="FT51" s="157"/>
      <c r="FU51" s="157"/>
      <c r="FV51" s="157"/>
      <c r="FW51" s="157"/>
      <c r="FX51" s="157"/>
      <c r="FY51" s="157"/>
      <c r="FZ51" s="157"/>
      <c r="GA51" s="157"/>
      <c r="GB51" s="157"/>
      <c r="GC51" s="157"/>
      <c r="GD51" s="157"/>
      <c r="GE51" s="157"/>
      <c r="GF51" s="157"/>
      <c r="GG51" s="157"/>
      <c r="GH51" s="157"/>
      <c r="GI51" s="157"/>
      <c r="GJ51" s="157"/>
      <c r="GK51" s="157"/>
      <c r="GL51" s="157"/>
      <c r="GM51" s="157"/>
      <c r="GN51" s="157"/>
      <c r="GO51" s="157"/>
      <c r="GP51" s="157"/>
      <c r="GQ51" s="157"/>
      <c r="GR51" s="157"/>
      <c r="GS51" s="157"/>
      <c r="GT51" s="157"/>
      <c r="GU51" s="157"/>
      <c r="GV51" s="157"/>
      <c r="GW51" s="157"/>
      <c r="GX51" s="157"/>
      <c r="GY51" s="157"/>
      <c r="GZ51" s="157"/>
      <c r="HA51" s="157"/>
      <c r="HB51" s="157"/>
      <c r="HC51" s="157"/>
      <c r="HD51" s="157"/>
      <c r="HE51" s="157"/>
      <c r="HF51" s="157"/>
      <c r="HG51" s="157"/>
      <c r="HH51" s="157"/>
      <c r="HI51" s="157"/>
      <c r="HJ51" s="157"/>
      <c r="HK51" s="157"/>
      <c r="HL51" s="157"/>
      <c r="HM51" s="157"/>
      <c r="HN51" s="157"/>
      <c r="HO51" s="157"/>
      <c r="HP51" s="157"/>
      <c r="HQ51" s="157"/>
      <c r="HR51" s="157"/>
      <c r="HS51" s="157"/>
      <c r="HT51" s="157"/>
      <c r="HU51" s="157"/>
      <c r="HV51" s="157"/>
      <c r="HW51" s="157"/>
      <c r="HX51" s="157"/>
      <c r="HY51" s="157"/>
      <c r="HZ51" s="157"/>
      <c r="IA51" s="157"/>
      <c r="IB51" s="157"/>
      <c r="IC51" s="157"/>
      <c r="ID51" s="157"/>
      <c r="IE51" s="157"/>
      <c r="IF51" s="157"/>
      <c r="IG51" s="157"/>
      <c r="IH51" s="157"/>
      <c r="II51" s="157"/>
      <c r="IJ51" s="157"/>
      <c r="IK51" s="157"/>
      <c r="IL51" s="157"/>
      <c r="IM51" s="157"/>
      <c r="IN51" s="157"/>
      <c r="IO51" s="157"/>
      <c r="IP51" s="157"/>
      <c r="IQ51" s="157"/>
      <c r="IR51" s="157"/>
      <c r="IS51" s="157"/>
      <c r="IT51" s="157"/>
      <c r="IU51" s="157"/>
      <c r="IV51" s="157"/>
    </row>
    <row r="52" spans="1:256" ht="12.75" customHeight="1">
      <c r="A52" s="194" t="s">
        <v>81</v>
      </c>
      <c r="B52" s="162" t="s">
        <v>179</v>
      </c>
      <c r="C52" s="227" t="s">
        <v>180</v>
      </c>
      <c r="D52" s="238" t="s">
        <v>148</v>
      </c>
      <c r="E52" s="238" t="s">
        <v>148</v>
      </c>
      <c r="F52" s="238" t="s">
        <v>148</v>
      </c>
      <c r="G52" s="238" t="s">
        <v>148</v>
      </c>
      <c r="H52" s="238" t="s">
        <v>148</v>
      </c>
      <c r="I52" s="238" t="s">
        <v>148</v>
      </c>
      <c r="J52" s="238" t="s">
        <v>148</v>
      </c>
      <c r="K52" s="238" t="s">
        <v>148</v>
      </c>
      <c r="L52" s="238" t="s">
        <v>148</v>
      </c>
      <c r="M52" s="238" t="s">
        <v>148</v>
      </c>
      <c r="N52" s="238" t="s">
        <v>148</v>
      </c>
      <c r="O52" s="238" t="s">
        <v>148</v>
      </c>
      <c r="P52" s="238" t="s">
        <v>148</v>
      </c>
      <c r="Q52" s="238" t="s">
        <v>148</v>
      </c>
      <c r="R52" s="238" t="s">
        <v>148</v>
      </c>
      <c r="S52" s="238" t="s">
        <v>148</v>
      </c>
      <c r="T52" s="238" t="s">
        <v>148</v>
      </c>
      <c r="U52" s="241">
        <f t="shared" si="10"/>
        <v>1.6411896427079495</v>
      </c>
      <c r="V52" s="241">
        <f t="shared" si="8"/>
        <v>1.5770283689882751</v>
      </c>
      <c r="W52" s="241">
        <f t="shared" si="8"/>
        <v>1.5804483716885864</v>
      </c>
      <c r="X52" s="241">
        <f t="shared" si="8"/>
        <v>1.5731993893634013</v>
      </c>
      <c r="Y52" s="241">
        <f t="shared" si="8"/>
        <v>1.6594275079030723</v>
      </c>
      <c r="Z52" s="241">
        <f t="shared" si="11"/>
        <v>1.5969201428572273</v>
      </c>
      <c r="AA52" s="241">
        <f t="shared" si="11"/>
        <v>1.646112263712014</v>
      </c>
      <c r="AB52" s="241">
        <f t="shared" si="12"/>
        <v>1.6952268864858424</v>
      </c>
      <c r="AC52" s="241">
        <f t="shared" si="12"/>
        <v>1.7158856659091848</v>
      </c>
      <c r="AD52" s="241">
        <f t="shared" si="13"/>
        <v>1.70828416807413</v>
      </c>
      <c r="AE52" s="241">
        <f t="shared" si="13"/>
        <v>1.7263428560432552</v>
      </c>
      <c r="AF52" s="241">
        <f t="shared" si="14"/>
        <v>1.7205886494411886</v>
      </c>
      <c r="AG52" s="241">
        <f t="shared" si="21"/>
        <v>1.0073422075281673</v>
      </c>
      <c r="AH52" s="241">
        <f t="shared" si="22"/>
        <v>0.9794212716026023</v>
      </c>
      <c r="AI52" s="238" t="s">
        <v>148</v>
      </c>
      <c r="AJ52" s="153" t="s">
        <v>81</v>
      </c>
      <c r="AK52" s="154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7"/>
      <c r="CG52" s="157"/>
      <c r="CH52" s="157"/>
      <c r="CI52" s="157"/>
      <c r="CJ52" s="157"/>
      <c r="CK52" s="157"/>
      <c r="CL52" s="157"/>
      <c r="CM52" s="157"/>
      <c r="CN52" s="157"/>
      <c r="CO52" s="157"/>
      <c r="CP52" s="157"/>
      <c r="CQ52" s="157"/>
      <c r="CR52" s="157"/>
      <c r="CS52" s="157"/>
      <c r="CT52" s="157"/>
      <c r="CU52" s="157"/>
      <c r="CV52" s="157"/>
      <c r="CW52" s="157"/>
      <c r="CX52" s="157"/>
      <c r="CY52" s="157"/>
      <c r="CZ52" s="157"/>
      <c r="DA52" s="157"/>
      <c r="DB52" s="157"/>
      <c r="DC52" s="157"/>
      <c r="DD52" s="157"/>
      <c r="DE52" s="157"/>
      <c r="DF52" s="157"/>
      <c r="DG52" s="157"/>
      <c r="DH52" s="157"/>
      <c r="DI52" s="157"/>
      <c r="DJ52" s="157"/>
      <c r="DK52" s="157"/>
      <c r="DL52" s="157"/>
      <c r="DM52" s="157"/>
      <c r="DN52" s="157"/>
      <c r="DO52" s="157"/>
      <c r="DP52" s="157"/>
      <c r="DQ52" s="157"/>
      <c r="DR52" s="157"/>
      <c r="DS52" s="157"/>
      <c r="DT52" s="157"/>
      <c r="DU52" s="157"/>
      <c r="DV52" s="157"/>
      <c r="DW52" s="157"/>
      <c r="DX52" s="157"/>
      <c r="DY52" s="157"/>
      <c r="DZ52" s="157"/>
      <c r="EA52" s="157"/>
      <c r="EB52" s="157"/>
      <c r="EC52" s="157"/>
      <c r="ED52" s="157"/>
      <c r="EE52" s="157"/>
      <c r="EF52" s="157"/>
      <c r="EG52" s="157"/>
      <c r="EH52" s="157"/>
      <c r="EI52" s="157"/>
      <c r="EJ52" s="157"/>
      <c r="EK52" s="157"/>
      <c r="EL52" s="157"/>
      <c r="EM52" s="157"/>
      <c r="EN52" s="157"/>
      <c r="EO52" s="157"/>
      <c r="EP52" s="157"/>
      <c r="EQ52" s="157"/>
      <c r="ER52" s="157"/>
      <c r="ES52" s="157"/>
      <c r="ET52" s="157"/>
      <c r="EU52" s="157"/>
      <c r="EV52" s="157"/>
      <c r="EW52" s="157"/>
      <c r="EX52" s="157"/>
      <c r="EY52" s="157"/>
      <c r="EZ52" s="157"/>
      <c r="FA52" s="157"/>
      <c r="FB52" s="157"/>
      <c r="FC52" s="157"/>
      <c r="FD52" s="157"/>
      <c r="FE52" s="157"/>
      <c r="FF52" s="157"/>
      <c r="FG52" s="157"/>
      <c r="FH52" s="157"/>
      <c r="FI52" s="157"/>
      <c r="FJ52" s="157"/>
      <c r="FK52" s="157"/>
      <c r="FL52" s="157"/>
      <c r="FM52" s="157"/>
      <c r="FN52" s="157"/>
      <c r="FO52" s="157"/>
      <c r="FP52" s="157"/>
      <c r="FQ52" s="157"/>
      <c r="FR52" s="157"/>
      <c r="FS52" s="157"/>
      <c r="FT52" s="157"/>
      <c r="FU52" s="157"/>
      <c r="FV52" s="157"/>
      <c r="FW52" s="157"/>
      <c r="FX52" s="157"/>
      <c r="FY52" s="157"/>
      <c r="FZ52" s="157"/>
      <c r="GA52" s="157"/>
      <c r="GB52" s="157"/>
      <c r="GC52" s="157"/>
      <c r="GD52" s="157"/>
      <c r="GE52" s="157"/>
      <c r="GF52" s="157"/>
      <c r="GG52" s="157"/>
      <c r="GH52" s="157"/>
      <c r="GI52" s="157"/>
      <c r="GJ52" s="157"/>
      <c r="GK52" s="157"/>
      <c r="GL52" s="157"/>
      <c r="GM52" s="157"/>
      <c r="GN52" s="157"/>
      <c r="GO52" s="157"/>
      <c r="GP52" s="157"/>
      <c r="GQ52" s="157"/>
      <c r="GR52" s="157"/>
      <c r="GS52" s="157"/>
      <c r="GT52" s="157"/>
      <c r="GU52" s="157"/>
      <c r="GV52" s="157"/>
      <c r="GW52" s="157"/>
      <c r="GX52" s="157"/>
      <c r="GY52" s="157"/>
      <c r="GZ52" s="157"/>
      <c r="HA52" s="157"/>
      <c r="HB52" s="157"/>
      <c r="HC52" s="157"/>
      <c r="HD52" s="157"/>
      <c r="HE52" s="157"/>
      <c r="HF52" s="157"/>
      <c r="HG52" s="157"/>
      <c r="HH52" s="157"/>
      <c r="HI52" s="157"/>
      <c r="HJ52" s="157"/>
      <c r="HK52" s="157"/>
      <c r="HL52" s="157"/>
      <c r="HM52" s="157"/>
      <c r="HN52" s="157"/>
      <c r="HO52" s="157"/>
      <c r="HP52" s="157"/>
      <c r="HQ52" s="157"/>
      <c r="HR52" s="157"/>
      <c r="HS52" s="157"/>
      <c r="HT52" s="157"/>
      <c r="HU52" s="157"/>
      <c r="HV52" s="157"/>
      <c r="HW52" s="157"/>
      <c r="HX52" s="157"/>
      <c r="HY52" s="157"/>
      <c r="HZ52" s="157"/>
      <c r="IA52" s="157"/>
      <c r="IB52" s="157"/>
      <c r="IC52" s="157"/>
      <c r="ID52" s="157"/>
      <c r="IE52" s="157"/>
      <c r="IF52" s="157"/>
      <c r="IG52" s="157"/>
      <c r="IH52" s="157"/>
      <c r="II52" s="157"/>
      <c r="IJ52" s="157"/>
      <c r="IK52" s="157"/>
      <c r="IL52" s="157"/>
      <c r="IM52" s="157"/>
      <c r="IN52" s="157"/>
      <c r="IO52" s="157"/>
      <c r="IP52" s="157"/>
      <c r="IQ52" s="157"/>
      <c r="IR52" s="157"/>
      <c r="IS52" s="157"/>
      <c r="IT52" s="157"/>
      <c r="IU52" s="157"/>
      <c r="IV52" s="157"/>
    </row>
    <row r="53" spans="1:256" ht="12.75" customHeight="1">
      <c r="A53" s="194" t="s">
        <v>82</v>
      </c>
      <c r="B53" s="162" t="s">
        <v>181</v>
      </c>
      <c r="C53" s="227" t="s">
        <v>182</v>
      </c>
      <c r="D53" s="238" t="s">
        <v>148</v>
      </c>
      <c r="E53" s="238" t="s">
        <v>148</v>
      </c>
      <c r="F53" s="238" t="s">
        <v>148</v>
      </c>
      <c r="G53" s="238" t="s">
        <v>148</v>
      </c>
      <c r="H53" s="238" t="s">
        <v>148</v>
      </c>
      <c r="I53" s="238" t="s">
        <v>148</v>
      </c>
      <c r="J53" s="238" t="s">
        <v>148</v>
      </c>
      <c r="K53" s="238" t="s">
        <v>148</v>
      </c>
      <c r="L53" s="238" t="s">
        <v>148</v>
      </c>
      <c r="M53" s="238" t="s">
        <v>148</v>
      </c>
      <c r="N53" s="238" t="s">
        <v>148</v>
      </c>
      <c r="O53" s="238" t="s">
        <v>148</v>
      </c>
      <c r="P53" s="238" t="s">
        <v>148</v>
      </c>
      <c r="Q53" s="238" t="s">
        <v>148</v>
      </c>
      <c r="R53" s="238" t="s">
        <v>148</v>
      </c>
      <c r="S53" s="238" t="s">
        <v>148</v>
      </c>
      <c r="T53" s="238" t="s">
        <v>148</v>
      </c>
      <c r="U53" s="241">
        <f t="shared" si="10"/>
        <v>4.825663954257784</v>
      </c>
      <c r="V53" s="241">
        <f t="shared" si="8"/>
        <v>5.234966453661851</v>
      </c>
      <c r="W53" s="241">
        <f t="shared" si="8"/>
        <v>4.703537075604788</v>
      </c>
      <c r="X53" s="241">
        <f t="shared" si="8"/>
        <v>4.977834875920208</v>
      </c>
      <c r="Y53" s="241">
        <f t="shared" si="8"/>
        <v>5.410680306842562</v>
      </c>
      <c r="Z53" s="241">
        <f t="shared" si="11"/>
        <v>5.411708219351349</v>
      </c>
      <c r="AA53" s="241">
        <f t="shared" si="11"/>
        <v>5.460606288943335</v>
      </c>
      <c r="AB53" s="241">
        <f t="shared" si="12"/>
        <v>5.359667555060037</v>
      </c>
      <c r="AC53" s="241">
        <f t="shared" si="12"/>
        <v>5.377178343492046</v>
      </c>
      <c r="AD53" s="241">
        <f t="shared" si="13"/>
        <v>5.345647970190407</v>
      </c>
      <c r="AE53" s="241">
        <f t="shared" si="13"/>
        <v>5.463974816346592</v>
      </c>
      <c r="AF53" s="241">
        <f t="shared" si="14"/>
        <v>5.552538956024255</v>
      </c>
      <c r="AG53" s="241">
        <f t="shared" si="21"/>
        <v>5.9159542684738025</v>
      </c>
      <c r="AH53" s="241">
        <f t="shared" si="22"/>
        <v>5.956646618900678</v>
      </c>
      <c r="AI53" s="238" t="s">
        <v>148</v>
      </c>
      <c r="AJ53" s="153" t="s">
        <v>82</v>
      </c>
      <c r="AK53" s="154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  <c r="CC53" s="157"/>
      <c r="CD53" s="157"/>
      <c r="CE53" s="157"/>
      <c r="CF53" s="157"/>
      <c r="CG53" s="157"/>
      <c r="CH53" s="157"/>
      <c r="CI53" s="157"/>
      <c r="CJ53" s="157"/>
      <c r="CK53" s="157"/>
      <c r="CL53" s="157"/>
      <c r="CM53" s="157"/>
      <c r="CN53" s="157"/>
      <c r="CO53" s="157"/>
      <c r="CP53" s="157"/>
      <c r="CQ53" s="157"/>
      <c r="CR53" s="157"/>
      <c r="CS53" s="157"/>
      <c r="CT53" s="157"/>
      <c r="CU53" s="157"/>
      <c r="CV53" s="157"/>
      <c r="CW53" s="157"/>
      <c r="CX53" s="157"/>
      <c r="CY53" s="157"/>
      <c r="CZ53" s="157"/>
      <c r="DA53" s="157"/>
      <c r="DB53" s="157"/>
      <c r="DC53" s="157"/>
      <c r="DD53" s="157"/>
      <c r="DE53" s="157"/>
      <c r="DF53" s="157"/>
      <c r="DG53" s="157"/>
      <c r="DH53" s="157"/>
      <c r="DI53" s="157"/>
      <c r="DJ53" s="157"/>
      <c r="DK53" s="157"/>
      <c r="DL53" s="157"/>
      <c r="DM53" s="157"/>
      <c r="DN53" s="157"/>
      <c r="DO53" s="157"/>
      <c r="DP53" s="157"/>
      <c r="DQ53" s="157"/>
      <c r="DR53" s="157"/>
      <c r="DS53" s="157"/>
      <c r="DT53" s="157"/>
      <c r="DU53" s="157"/>
      <c r="DV53" s="157"/>
      <c r="DW53" s="157"/>
      <c r="DX53" s="157"/>
      <c r="DY53" s="157"/>
      <c r="DZ53" s="157"/>
      <c r="EA53" s="157"/>
      <c r="EB53" s="157"/>
      <c r="EC53" s="157"/>
      <c r="ED53" s="157"/>
      <c r="EE53" s="157"/>
      <c r="EF53" s="157"/>
      <c r="EG53" s="157"/>
      <c r="EH53" s="157"/>
      <c r="EI53" s="157"/>
      <c r="EJ53" s="157"/>
      <c r="EK53" s="157"/>
      <c r="EL53" s="157"/>
      <c r="EM53" s="157"/>
      <c r="EN53" s="157"/>
      <c r="EO53" s="157"/>
      <c r="EP53" s="157"/>
      <c r="EQ53" s="157"/>
      <c r="ER53" s="157"/>
      <c r="ES53" s="157"/>
      <c r="ET53" s="157"/>
      <c r="EU53" s="157"/>
      <c r="EV53" s="157"/>
      <c r="EW53" s="157"/>
      <c r="EX53" s="157"/>
      <c r="EY53" s="157"/>
      <c r="EZ53" s="157"/>
      <c r="FA53" s="157"/>
      <c r="FB53" s="157"/>
      <c r="FC53" s="157"/>
      <c r="FD53" s="157"/>
      <c r="FE53" s="157"/>
      <c r="FF53" s="157"/>
      <c r="FG53" s="157"/>
      <c r="FH53" s="157"/>
      <c r="FI53" s="157"/>
      <c r="FJ53" s="157"/>
      <c r="FK53" s="157"/>
      <c r="FL53" s="157"/>
      <c r="FM53" s="157"/>
      <c r="FN53" s="157"/>
      <c r="FO53" s="157"/>
      <c r="FP53" s="157"/>
      <c r="FQ53" s="157"/>
      <c r="FR53" s="157"/>
      <c r="FS53" s="157"/>
      <c r="FT53" s="157"/>
      <c r="FU53" s="157"/>
      <c r="FV53" s="157"/>
      <c r="FW53" s="157"/>
      <c r="FX53" s="157"/>
      <c r="FY53" s="157"/>
      <c r="FZ53" s="157"/>
      <c r="GA53" s="157"/>
      <c r="GB53" s="157"/>
      <c r="GC53" s="157"/>
      <c r="GD53" s="157"/>
      <c r="GE53" s="157"/>
      <c r="GF53" s="157"/>
      <c r="GG53" s="157"/>
      <c r="GH53" s="157"/>
      <c r="GI53" s="157"/>
      <c r="GJ53" s="157"/>
      <c r="GK53" s="157"/>
      <c r="GL53" s="157"/>
      <c r="GM53" s="157"/>
      <c r="GN53" s="157"/>
      <c r="GO53" s="157"/>
      <c r="GP53" s="157"/>
      <c r="GQ53" s="157"/>
      <c r="GR53" s="157"/>
      <c r="GS53" s="157"/>
      <c r="GT53" s="157"/>
      <c r="GU53" s="157"/>
      <c r="GV53" s="157"/>
      <c r="GW53" s="157"/>
      <c r="GX53" s="157"/>
      <c r="GY53" s="157"/>
      <c r="GZ53" s="157"/>
      <c r="HA53" s="157"/>
      <c r="HB53" s="157"/>
      <c r="HC53" s="157"/>
      <c r="HD53" s="157"/>
      <c r="HE53" s="157"/>
      <c r="HF53" s="157"/>
      <c r="HG53" s="157"/>
      <c r="HH53" s="157"/>
      <c r="HI53" s="157"/>
      <c r="HJ53" s="157"/>
      <c r="HK53" s="157"/>
      <c r="HL53" s="157"/>
      <c r="HM53" s="157"/>
      <c r="HN53" s="157"/>
      <c r="HO53" s="157"/>
      <c r="HP53" s="157"/>
      <c r="HQ53" s="157"/>
      <c r="HR53" s="157"/>
      <c r="HS53" s="157"/>
      <c r="HT53" s="157"/>
      <c r="HU53" s="157"/>
      <c r="HV53" s="157"/>
      <c r="HW53" s="157"/>
      <c r="HX53" s="157"/>
      <c r="HY53" s="157"/>
      <c r="HZ53" s="157"/>
      <c r="IA53" s="157"/>
      <c r="IB53" s="157"/>
      <c r="IC53" s="157"/>
      <c r="ID53" s="157"/>
      <c r="IE53" s="157"/>
      <c r="IF53" s="157"/>
      <c r="IG53" s="157"/>
      <c r="IH53" s="157"/>
      <c r="II53" s="157"/>
      <c r="IJ53" s="157"/>
      <c r="IK53" s="157"/>
      <c r="IL53" s="157"/>
      <c r="IM53" s="157"/>
      <c r="IN53" s="157"/>
      <c r="IO53" s="157"/>
      <c r="IP53" s="157"/>
      <c r="IQ53" s="157"/>
      <c r="IR53" s="157"/>
      <c r="IS53" s="157"/>
      <c r="IT53" s="157"/>
      <c r="IU53" s="157"/>
      <c r="IV53" s="157"/>
    </row>
    <row r="54" spans="1:256" s="114" customFormat="1" ht="12.75" customHeight="1">
      <c r="A54" s="194" t="s">
        <v>68</v>
      </c>
      <c r="B54" s="156" t="s">
        <v>227</v>
      </c>
      <c r="C54" s="226" t="s">
        <v>262</v>
      </c>
      <c r="D54" s="240">
        <f aca="true" t="shared" si="23" ref="D54:T54">(D24/D$36)*100</f>
        <v>23.683238968957205</v>
      </c>
      <c r="E54" s="240">
        <f t="shared" si="23"/>
        <v>24.86624806071728</v>
      </c>
      <c r="F54" s="240">
        <f t="shared" si="23"/>
        <v>26.588373562767075</v>
      </c>
      <c r="G54" s="240">
        <f t="shared" si="23"/>
        <v>26.379762000961023</v>
      </c>
      <c r="H54" s="240">
        <f t="shared" si="23"/>
        <v>26.74738858088663</v>
      </c>
      <c r="I54" s="240">
        <f t="shared" si="23"/>
        <v>27.36036001840349</v>
      </c>
      <c r="J54" s="240">
        <f t="shared" si="23"/>
        <v>27.564268302964567</v>
      </c>
      <c r="K54" s="240">
        <f t="shared" si="23"/>
        <v>26.95636126306511</v>
      </c>
      <c r="L54" s="240">
        <f t="shared" si="23"/>
        <v>27.91185951696512</v>
      </c>
      <c r="M54" s="240">
        <f t="shared" si="23"/>
        <v>27.901093122372945</v>
      </c>
      <c r="N54" s="240">
        <f t="shared" si="23"/>
        <v>28.27938280747448</v>
      </c>
      <c r="O54" s="240">
        <f t="shared" si="23"/>
        <v>29.2008716283501</v>
      </c>
      <c r="P54" s="240">
        <f t="shared" si="23"/>
        <v>28.99342629793888</v>
      </c>
      <c r="Q54" s="240">
        <f t="shared" si="23"/>
        <v>29.346906215871904</v>
      </c>
      <c r="R54" s="240">
        <f t="shared" si="23"/>
        <v>29.6081046931853</v>
      </c>
      <c r="S54" s="240">
        <f t="shared" si="23"/>
        <v>29.55417015051355</v>
      </c>
      <c r="T54" s="240">
        <f t="shared" si="23"/>
        <v>29.346892626614206</v>
      </c>
      <c r="U54" s="240">
        <f t="shared" si="10"/>
        <v>29.071499069012724</v>
      </c>
      <c r="V54" s="240">
        <f t="shared" si="8"/>
        <v>29.140272210508154</v>
      </c>
      <c r="W54" s="240">
        <f t="shared" si="8"/>
        <v>28.12030934132243</v>
      </c>
      <c r="X54" s="240">
        <f t="shared" si="8"/>
        <v>27.77298100758476</v>
      </c>
      <c r="Y54" s="240">
        <f t="shared" si="8"/>
        <v>27.563517872405303</v>
      </c>
      <c r="Z54" s="240">
        <f t="shared" si="11"/>
        <v>27.49775849285771</v>
      </c>
      <c r="AA54" s="240">
        <f t="shared" si="11"/>
        <v>27.07306895975558</v>
      </c>
      <c r="AB54" s="240">
        <f t="shared" si="12"/>
        <v>27.157617064624617</v>
      </c>
      <c r="AC54" s="240">
        <f t="shared" si="12"/>
        <v>27.10165351727298</v>
      </c>
      <c r="AD54" s="240">
        <f t="shared" si="13"/>
        <v>26.868396243210796</v>
      </c>
      <c r="AE54" s="240">
        <f t="shared" si="13"/>
        <v>27.13658725048349</v>
      </c>
      <c r="AF54" s="240">
        <f t="shared" si="14"/>
        <v>26.853844699204032</v>
      </c>
      <c r="AG54" s="240">
        <f t="shared" si="21"/>
        <v>27.015183847239282</v>
      </c>
      <c r="AH54" s="240">
        <f t="shared" si="22"/>
        <v>26.54524442474418</v>
      </c>
      <c r="AI54" s="240">
        <f>(AI24/AI$36)*100</f>
        <v>25.53955452473596</v>
      </c>
      <c r="AJ54" s="153" t="s">
        <v>68</v>
      </c>
      <c r="AK54" s="16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/>
      <c r="BL54" s="155"/>
      <c r="BM54" s="155"/>
      <c r="BN54" s="155"/>
      <c r="BO54" s="155"/>
      <c r="BP54" s="155"/>
      <c r="BQ54" s="155"/>
      <c r="BR54" s="155"/>
      <c r="BS54" s="155"/>
      <c r="BT54" s="155"/>
      <c r="BU54" s="155"/>
      <c r="BV54" s="155"/>
      <c r="BW54" s="155"/>
      <c r="BX54" s="155"/>
      <c r="BY54" s="155"/>
      <c r="BZ54" s="155"/>
      <c r="CA54" s="155"/>
      <c r="CB54" s="155"/>
      <c r="CC54" s="155"/>
      <c r="CD54" s="155"/>
      <c r="CE54" s="155"/>
      <c r="CF54" s="155"/>
      <c r="CG54" s="155"/>
      <c r="CH54" s="155"/>
      <c r="CI54" s="155"/>
      <c r="CJ54" s="155"/>
      <c r="CK54" s="155"/>
      <c r="CL54" s="155"/>
      <c r="CM54" s="155"/>
      <c r="CN54" s="155"/>
      <c r="CO54" s="155"/>
      <c r="CP54" s="155"/>
      <c r="CQ54" s="155"/>
      <c r="CR54" s="155"/>
      <c r="CS54" s="155"/>
      <c r="CT54" s="155"/>
      <c r="CU54" s="155"/>
      <c r="CV54" s="155"/>
      <c r="CW54" s="155"/>
      <c r="CX54" s="155"/>
      <c r="CY54" s="155"/>
      <c r="CZ54" s="155"/>
      <c r="DA54" s="155"/>
      <c r="DB54" s="155"/>
      <c r="DC54" s="155"/>
      <c r="DD54" s="155"/>
      <c r="DE54" s="155"/>
      <c r="DF54" s="155"/>
      <c r="DG54" s="155"/>
      <c r="DH54" s="155"/>
      <c r="DI54" s="155"/>
      <c r="DJ54" s="155"/>
      <c r="DK54" s="155"/>
      <c r="DL54" s="155"/>
      <c r="DM54" s="155"/>
      <c r="DN54" s="155"/>
      <c r="DO54" s="155"/>
      <c r="DP54" s="155"/>
      <c r="DQ54" s="155"/>
      <c r="DR54" s="155"/>
      <c r="DS54" s="155"/>
      <c r="DT54" s="155"/>
      <c r="DU54" s="155"/>
      <c r="DV54" s="155"/>
      <c r="DW54" s="155"/>
      <c r="DX54" s="155"/>
      <c r="DY54" s="155"/>
      <c r="DZ54" s="155"/>
      <c r="EA54" s="155"/>
      <c r="EB54" s="155"/>
      <c r="EC54" s="155"/>
      <c r="ED54" s="155"/>
      <c r="EE54" s="155"/>
      <c r="EF54" s="155"/>
      <c r="EG54" s="155"/>
      <c r="EH54" s="155"/>
      <c r="EI54" s="155"/>
      <c r="EJ54" s="155"/>
      <c r="EK54" s="155"/>
      <c r="EL54" s="155"/>
      <c r="EM54" s="155"/>
      <c r="EN54" s="155"/>
      <c r="EO54" s="155"/>
      <c r="EP54" s="155"/>
      <c r="EQ54" s="155"/>
      <c r="ER54" s="155"/>
      <c r="ES54" s="155"/>
      <c r="ET54" s="155"/>
      <c r="EU54" s="155"/>
      <c r="EV54" s="155"/>
      <c r="EW54" s="155"/>
      <c r="EX54" s="155"/>
      <c r="EY54" s="155"/>
      <c r="EZ54" s="155"/>
      <c r="FA54" s="155"/>
      <c r="FB54" s="155"/>
      <c r="FC54" s="155"/>
      <c r="FD54" s="155"/>
      <c r="FE54" s="155"/>
      <c r="FF54" s="155"/>
      <c r="FG54" s="155"/>
      <c r="FH54" s="155"/>
      <c r="FI54" s="155"/>
      <c r="FJ54" s="155"/>
      <c r="FK54" s="155"/>
      <c r="FL54" s="155"/>
      <c r="FM54" s="155"/>
      <c r="FN54" s="155"/>
      <c r="FO54" s="155"/>
      <c r="FP54" s="155"/>
      <c r="FQ54" s="155"/>
      <c r="FR54" s="155"/>
      <c r="FS54" s="155"/>
      <c r="FT54" s="155"/>
      <c r="FU54" s="155"/>
      <c r="FV54" s="155"/>
      <c r="FW54" s="155"/>
      <c r="FX54" s="155"/>
      <c r="FY54" s="155"/>
      <c r="FZ54" s="155"/>
      <c r="GA54" s="155"/>
      <c r="GB54" s="155"/>
      <c r="GC54" s="155"/>
      <c r="GD54" s="155"/>
      <c r="GE54" s="155"/>
      <c r="GF54" s="155"/>
      <c r="GG54" s="155"/>
      <c r="GH54" s="155"/>
      <c r="GI54" s="155"/>
      <c r="GJ54" s="155"/>
      <c r="GK54" s="155"/>
      <c r="GL54" s="155"/>
      <c r="GM54" s="155"/>
      <c r="GN54" s="155"/>
      <c r="GO54" s="155"/>
      <c r="GP54" s="155"/>
      <c r="GQ54" s="155"/>
      <c r="GR54" s="155"/>
      <c r="GS54" s="155"/>
      <c r="GT54" s="155"/>
      <c r="GU54" s="155"/>
      <c r="GV54" s="155"/>
      <c r="GW54" s="155"/>
      <c r="GX54" s="155"/>
      <c r="GY54" s="155"/>
      <c r="GZ54" s="155"/>
      <c r="HA54" s="155"/>
      <c r="HB54" s="155"/>
      <c r="HC54" s="155"/>
      <c r="HD54" s="155"/>
      <c r="HE54" s="155"/>
      <c r="HF54" s="155"/>
      <c r="HG54" s="155"/>
      <c r="HH54" s="155"/>
      <c r="HI54" s="155"/>
      <c r="HJ54" s="155"/>
      <c r="HK54" s="155"/>
      <c r="HL54" s="155"/>
      <c r="HM54" s="155"/>
      <c r="HN54" s="155"/>
      <c r="HO54" s="155"/>
      <c r="HP54" s="155"/>
      <c r="HQ54" s="155"/>
      <c r="HR54" s="155"/>
      <c r="HS54" s="155"/>
      <c r="HT54" s="155"/>
      <c r="HU54" s="155"/>
      <c r="HV54" s="155"/>
      <c r="HW54" s="155"/>
      <c r="HX54" s="155"/>
      <c r="HY54" s="155"/>
      <c r="HZ54" s="155"/>
      <c r="IA54" s="155"/>
      <c r="IB54" s="155"/>
      <c r="IC54" s="155"/>
      <c r="ID54" s="155"/>
      <c r="IE54" s="155"/>
      <c r="IF54" s="155"/>
      <c r="IG54" s="155"/>
      <c r="IH54" s="155"/>
      <c r="II54" s="155"/>
      <c r="IJ54" s="155"/>
      <c r="IK54" s="155"/>
      <c r="IL54" s="155"/>
      <c r="IM54" s="155"/>
      <c r="IN54" s="155"/>
      <c r="IO54" s="155"/>
      <c r="IP54" s="155"/>
      <c r="IQ54" s="155"/>
      <c r="IR54" s="155"/>
      <c r="IS54" s="155"/>
      <c r="IT54" s="155"/>
      <c r="IU54" s="155"/>
      <c r="IV54" s="155"/>
    </row>
    <row r="55" spans="1:256" ht="12.75" customHeight="1">
      <c r="A55" s="194" t="s">
        <v>11</v>
      </c>
      <c r="B55" s="162" t="s">
        <v>183</v>
      </c>
      <c r="C55" s="227" t="s">
        <v>184</v>
      </c>
      <c r="D55" s="238" t="s">
        <v>148</v>
      </c>
      <c r="E55" s="238" t="s">
        <v>148</v>
      </c>
      <c r="F55" s="238" t="s">
        <v>148</v>
      </c>
      <c r="G55" s="238" t="s">
        <v>148</v>
      </c>
      <c r="H55" s="238" t="s">
        <v>148</v>
      </c>
      <c r="I55" s="238" t="s">
        <v>148</v>
      </c>
      <c r="J55" s="238" t="s">
        <v>148</v>
      </c>
      <c r="K55" s="238" t="s">
        <v>148</v>
      </c>
      <c r="L55" s="238" t="s">
        <v>148</v>
      </c>
      <c r="M55" s="238" t="s">
        <v>148</v>
      </c>
      <c r="N55" s="238" t="s">
        <v>148</v>
      </c>
      <c r="O55" s="238" t="s">
        <v>148</v>
      </c>
      <c r="P55" s="238" t="s">
        <v>148</v>
      </c>
      <c r="Q55" s="238" t="s">
        <v>148</v>
      </c>
      <c r="R55" s="238" t="s">
        <v>148</v>
      </c>
      <c r="S55" s="238" t="s">
        <v>148</v>
      </c>
      <c r="T55" s="238" t="s">
        <v>148</v>
      </c>
      <c r="U55" s="241">
        <f aca="true" t="shared" si="24" ref="U55:U66">(U25/U$36)*100</f>
        <v>4.869718812474724</v>
      </c>
      <c r="V55" s="241">
        <f t="shared" si="8"/>
        <v>5.794531689549953</v>
      </c>
      <c r="W55" s="241">
        <f t="shared" si="8"/>
        <v>5.371060342388641</v>
      </c>
      <c r="X55" s="241">
        <f t="shared" si="8"/>
        <v>5.105863101918196</v>
      </c>
      <c r="Y55" s="241">
        <f t="shared" si="8"/>
        <v>5.201958648227771</v>
      </c>
      <c r="Z55" s="241">
        <f t="shared" si="11"/>
        <v>4.827302499806832</v>
      </c>
      <c r="AA55" s="241">
        <f t="shared" si="11"/>
        <v>4.624161719382065</v>
      </c>
      <c r="AB55" s="241">
        <f t="shared" si="12"/>
        <v>4.65125395201486</v>
      </c>
      <c r="AC55" s="241">
        <f t="shared" si="12"/>
        <v>4.653795764786302</v>
      </c>
      <c r="AD55" s="241">
        <f t="shared" si="13"/>
        <v>4.454358010945156</v>
      </c>
      <c r="AE55" s="241">
        <f t="shared" si="13"/>
        <v>4.280922164700897</v>
      </c>
      <c r="AF55" s="241">
        <f t="shared" si="14"/>
        <v>4.25943731274583</v>
      </c>
      <c r="AG55" s="241">
        <f t="shared" si="21"/>
        <v>4.276303982449315</v>
      </c>
      <c r="AH55" s="241">
        <f t="shared" si="22"/>
        <v>4.074519809249756</v>
      </c>
      <c r="AI55" s="238" t="s">
        <v>148</v>
      </c>
      <c r="AJ55" s="153" t="s">
        <v>11</v>
      </c>
      <c r="AK55" s="154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  <c r="BH55" s="157"/>
      <c r="BI55" s="157"/>
      <c r="BJ55" s="157"/>
      <c r="BK55" s="157"/>
      <c r="BL55" s="157"/>
      <c r="BM55" s="157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57"/>
      <c r="CD55" s="157"/>
      <c r="CE55" s="157"/>
      <c r="CF55" s="157"/>
      <c r="CG55" s="157"/>
      <c r="CH55" s="157"/>
      <c r="CI55" s="157"/>
      <c r="CJ55" s="157"/>
      <c r="CK55" s="157"/>
      <c r="CL55" s="157"/>
      <c r="CM55" s="157"/>
      <c r="CN55" s="157"/>
      <c r="CO55" s="157"/>
      <c r="CP55" s="157"/>
      <c r="CQ55" s="157"/>
      <c r="CR55" s="157"/>
      <c r="CS55" s="157"/>
      <c r="CT55" s="157"/>
      <c r="CU55" s="157"/>
      <c r="CV55" s="157"/>
      <c r="CW55" s="157"/>
      <c r="CX55" s="157"/>
      <c r="CY55" s="157"/>
      <c r="CZ55" s="157"/>
      <c r="DA55" s="157"/>
      <c r="DB55" s="157"/>
      <c r="DC55" s="157"/>
      <c r="DD55" s="157"/>
      <c r="DE55" s="157"/>
      <c r="DF55" s="157"/>
      <c r="DG55" s="157"/>
      <c r="DH55" s="157"/>
      <c r="DI55" s="157"/>
      <c r="DJ55" s="157"/>
      <c r="DK55" s="157"/>
      <c r="DL55" s="157"/>
      <c r="DM55" s="157"/>
      <c r="DN55" s="157"/>
      <c r="DO55" s="157"/>
      <c r="DP55" s="157"/>
      <c r="DQ55" s="157"/>
      <c r="DR55" s="157"/>
      <c r="DS55" s="157"/>
      <c r="DT55" s="157"/>
      <c r="DU55" s="157"/>
      <c r="DV55" s="157"/>
      <c r="DW55" s="157"/>
      <c r="DX55" s="157"/>
      <c r="DY55" s="157"/>
      <c r="DZ55" s="157"/>
      <c r="EA55" s="157"/>
      <c r="EB55" s="157"/>
      <c r="EC55" s="157"/>
      <c r="ED55" s="157"/>
      <c r="EE55" s="157"/>
      <c r="EF55" s="157"/>
      <c r="EG55" s="157"/>
      <c r="EH55" s="157"/>
      <c r="EI55" s="157"/>
      <c r="EJ55" s="157"/>
      <c r="EK55" s="157"/>
      <c r="EL55" s="157"/>
      <c r="EM55" s="157"/>
      <c r="EN55" s="157"/>
      <c r="EO55" s="157"/>
      <c r="EP55" s="157"/>
      <c r="EQ55" s="157"/>
      <c r="ER55" s="157"/>
      <c r="ES55" s="157"/>
      <c r="ET55" s="157"/>
      <c r="EU55" s="157"/>
      <c r="EV55" s="157"/>
      <c r="EW55" s="157"/>
      <c r="EX55" s="157"/>
      <c r="EY55" s="157"/>
      <c r="EZ55" s="157"/>
      <c r="FA55" s="157"/>
      <c r="FB55" s="157"/>
      <c r="FC55" s="157"/>
      <c r="FD55" s="157"/>
      <c r="FE55" s="157"/>
      <c r="FF55" s="157"/>
      <c r="FG55" s="157"/>
      <c r="FH55" s="157"/>
      <c r="FI55" s="157"/>
      <c r="FJ55" s="157"/>
      <c r="FK55" s="157"/>
      <c r="FL55" s="157"/>
      <c r="FM55" s="157"/>
      <c r="FN55" s="157"/>
      <c r="FO55" s="157"/>
      <c r="FP55" s="157"/>
      <c r="FQ55" s="157"/>
      <c r="FR55" s="157"/>
      <c r="FS55" s="157"/>
      <c r="FT55" s="157"/>
      <c r="FU55" s="157"/>
      <c r="FV55" s="157"/>
      <c r="FW55" s="157"/>
      <c r="FX55" s="157"/>
      <c r="FY55" s="157"/>
      <c r="FZ55" s="157"/>
      <c r="GA55" s="157"/>
      <c r="GB55" s="157"/>
      <c r="GC55" s="157"/>
      <c r="GD55" s="157"/>
      <c r="GE55" s="157"/>
      <c r="GF55" s="157"/>
      <c r="GG55" s="157"/>
      <c r="GH55" s="157"/>
      <c r="GI55" s="157"/>
      <c r="GJ55" s="157"/>
      <c r="GK55" s="157"/>
      <c r="GL55" s="157"/>
      <c r="GM55" s="157"/>
      <c r="GN55" s="157"/>
      <c r="GO55" s="157"/>
      <c r="GP55" s="157"/>
      <c r="GQ55" s="157"/>
      <c r="GR55" s="157"/>
      <c r="GS55" s="157"/>
      <c r="GT55" s="157"/>
      <c r="GU55" s="157"/>
      <c r="GV55" s="157"/>
      <c r="GW55" s="157"/>
      <c r="GX55" s="157"/>
      <c r="GY55" s="157"/>
      <c r="GZ55" s="157"/>
      <c r="HA55" s="157"/>
      <c r="HB55" s="157"/>
      <c r="HC55" s="157"/>
      <c r="HD55" s="157"/>
      <c r="HE55" s="157"/>
      <c r="HF55" s="157"/>
      <c r="HG55" s="157"/>
      <c r="HH55" s="157"/>
      <c r="HI55" s="157"/>
      <c r="HJ55" s="157"/>
      <c r="HK55" s="157"/>
      <c r="HL55" s="157"/>
      <c r="HM55" s="157"/>
      <c r="HN55" s="157"/>
      <c r="HO55" s="157"/>
      <c r="HP55" s="157"/>
      <c r="HQ55" s="157"/>
      <c r="HR55" s="157"/>
      <c r="HS55" s="157"/>
      <c r="HT55" s="157"/>
      <c r="HU55" s="157"/>
      <c r="HV55" s="157"/>
      <c r="HW55" s="157"/>
      <c r="HX55" s="157"/>
      <c r="HY55" s="157"/>
      <c r="HZ55" s="157"/>
      <c r="IA55" s="157"/>
      <c r="IB55" s="157"/>
      <c r="IC55" s="157"/>
      <c r="ID55" s="157"/>
      <c r="IE55" s="157"/>
      <c r="IF55" s="157"/>
      <c r="IG55" s="157"/>
      <c r="IH55" s="157"/>
      <c r="II55" s="157"/>
      <c r="IJ55" s="157"/>
      <c r="IK55" s="157"/>
      <c r="IL55" s="157"/>
      <c r="IM55" s="157"/>
      <c r="IN55" s="157"/>
      <c r="IO55" s="157"/>
      <c r="IP55" s="157"/>
      <c r="IQ55" s="157"/>
      <c r="IR55" s="157"/>
      <c r="IS55" s="157"/>
      <c r="IT55" s="157"/>
      <c r="IU55" s="157"/>
      <c r="IV55" s="157"/>
    </row>
    <row r="56" spans="1:36" ht="12.75" customHeight="1">
      <c r="A56" s="194" t="s">
        <v>83</v>
      </c>
      <c r="B56" s="162" t="s">
        <v>185</v>
      </c>
      <c r="C56" s="227" t="s">
        <v>186</v>
      </c>
      <c r="D56" s="238" t="s">
        <v>148</v>
      </c>
      <c r="E56" s="238" t="s">
        <v>148</v>
      </c>
      <c r="F56" s="238" t="s">
        <v>148</v>
      </c>
      <c r="G56" s="238" t="s">
        <v>148</v>
      </c>
      <c r="H56" s="238" t="s">
        <v>148</v>
      </c>
      <c r="I56" s="238" t="s">
        <v>148</v>
      </c>
      <c r="J56" s="238" t="s">
        <v>148</v>
      </c>
      <c r="K56" s="238" t="s">
        <v>148</v>
      </c>
      <c r="L56" s="238" t="s">
        <v>148</v>
      </c>
      <c r="M56" s="238" t="s">
        <v>148</v>
      </c>
      <c r="N56" s="238" t="s">
        <v>148</v>
      </c>
      <c r="O56" s="238" t="s">
        <v>148</v>
      </c>
      <c r="P56" s="238" t="s">
        <v>148</v>
      </c>
      <c r="Q56" s="238" t="s">
        <v>148</v>
      </c>
      <c r="R56" s="238" t="s">
        <v>148</v>
      </c>
      <c r="S56" s="238" t="s">
        <v>148</v>
      </c>
      <c r="T56" s="238" t="s">
        <v>148</v>
      </c>
      <c r="U56" s="241">
        <f t="shared" si="24"/>
        <v>12.358749942895363</v>
      </c>
      <c r="V56" s="241">
        <f t="shared" si="8"/>
        <v>12.229401276343129</v>
      </c>
      <c r="W56" s="241">
        <f t="shared" si="8"/>
        <v>11.504788013856446</v>
      </c>
      <c r="X56" s="241">
        <f t="shared" si="8"/>
        <v>11.707351754244142</v>
      </c>
      <c r="Y56" s="241">
        <f t="shared" si="8"/>
        <v>11.220189274776168</v>
      </c>
      <c r="Z56" s="241">
        <f t="shared" si="11"/>
        <v>11.462699350367426</v>
      </c>
      <c r="AA56" s="241">
        <f t="shared" si="11"/>
        <v>11.094293025866083</v>
      </c>
      <c r="AB56" s="241">
        <f t="shared" si="12"/>
        <v>11.097919456048924</v>
      </c>
      <c r="AC56" s="241">
        <f t="shared" si="12"/>
        <v>11.039044445711527</v>
      </c>
      <c r="AD56" s="241">
        <f t="shared" si="13"/>
        <v>10.810552433494474</v>
      </c>
      <c r="AE56" s="241">
        <f t="shared" si="13"/>
        <v>10.80273145704404</v>
      </c>
      <c r="AF56" s="241">
        <f t="shared" si="14"/>
        <v>10.6870112692154</v>
      </c>
      <c r="AG56" s="241">
        <f t="shared" si="21"/>
        <v>10.951689878594307</v>
      </c>
      <c r="AH56" s="241">
        <f t="shared" si="22"/>
        <v>10.707435870113377</v>
      </c>
      <c r="AI56" s="238" t="s">
        <v>148</v>
      </c>
      <c r="AJ56" s="153" t="s">
        <v>83</v>
      </c>
    </row>
    <row r="57" spans="1:36" ht="12.75" customHeight="1">
      <c r="A57" s="194" t="s">
        <v>49</v>
      </c>
      <c r="B57" s="162" t="s">
        <v>187</v>
      </c>
      <c r="C57" s="227" t="s">
        <v>188</v>
      </c>
      <c r="D57" s="238" t="s">
        <v>148</v>
      </c>
      <c r="E57" s="238" t="s">
        <v>148</v>
      </c>
      <c r="F57" s="238" t="s">
        <v>148</v>
      </c>
      <c r="G57" s="238" t="s">
        <v>148</v>
      </c>
      <c r="H57" s="238" t="s">
        <v>148</v>
      </c>
      <c r="I57" s="238" t="s">
        <v>148</v>
      </c>
      <c r="J57" s="238" t="s">
        <v>148</v>
      </c>
      <c r="K57" s="238" t="s">
        <v>148</v>
      </c>
      <c r="L57" s="238" t="s">
        <v>148</v>
      </c>
      <c r="M57" s="238" t="s">
        <v>148</v>
      </c>
      <c r="N57" s="238" t="s">
        <v>148</v>
      </c>
      <c r="O57" s="238" t="s">
        <v>148</v>
      </c>
      <c r="P57" s="238" t="s">
        <v>148</v>
      </c>
      <c r="Q57" s="238" t="s">
        <v>148</v>
      </c>
      <c r="R57" s="238" t="s">
        <v>148</v>
      </c>
      <c r="S57" s="238" t="s">
        <v>148</v>
      </c>
      <c r="T57" s="238" t="s">
        <v>148</v>
      </c>
      <c r="U57" s="241">
        <f t="shared" si="24"/>
        <v>7.182664160398304</v>
      </c>
      <c r="V57" s="241">
        <f t="shared" si="8"/>
        <v>6.487021757441336</v>
      </c>
      <c r="W57" s="241">
        <f t="shared" si="8"/>
        <v>6.501159234168696</v>
      </c>
      <c r="X57" s="241">
        <f t="shared" si="8"/>
        <v>6.160562034426648</v>
      </c>
      <c r="Y57" s="241">
        <f t="shared" si="8"/>
        <v>6.463634047960045</v>
      </c>
      <c r="Z57" s="241">
        <f t="shared" si="11"/>
        <v>6.646337835006931</v>
      </c>
      <c r="AA57" s="241">
        <f t="shared" si="11"/>
        <v>6.496111364979074</v>
      </c>
      <c r="AB57" s="241">
        <f t="shared" si="12"/>
        <v>6.664387940435787</v>
      </c>
      <c r="AC57" s="241">
        <f t="shared" si="12"/>
        <v>6.674143586352599</v>
      </c>
      <c r="AD57" s="241">
        <f t="shared" si="13"/>
        <v>6.711953824109225</v>
      </c>
      <c r="AE57" s="241">
        <f t="shared" si="13"/>
        <v>6.898523116315665</v>
      </c>
      <c r="AF57" s="241">
        <f t="shared" si="14"/>
        <v>6.825732122324331</v>
      </c>
      <c r="AG57" s="241">
        <f t="shared" si="21"/>
        <v>7.163938310598502</v>
      </c>
      <c r="AH57" s="241">
        <f t="shared" si="22"/>
        <v>7.074209420981817</v>
      </c>
      <c r="AI57" s="238" t="s">
        <v>148</v>
      </c>
      <c r="AJ57" s="153" t="s">
        <v>49</v>
      </c>
    </row>
    <row r="58" spans="1:36" ht="12.75" customHeight="1">
      <c r="A58" s="194" t="s">
        <v>63</v>
      </c>
      <c r="B58" s="162" t="s">
        <v>189</v>
      </c>
      <c r="C58" s="227" t="s">
        <v>190</v>
      </c>
      <c r="D58" s="238" t="s">
        <v>148</v>
      </c>
      <c r="E58" s="238" t="s">
        <v>148</v>
      </c>
      <c r="F58" s="238" t="s">
        <v>148</v>
      </c>
      <c r="G58" s="238" t="s">
        <v>148</v>
      </c>
      <c r="H58" s="238" t="s">
        <v>148</v>
      </c>
      <c r="I58" s="238" t="s">
        <v>148</v>
      </c>
      <c r="J58" s="238" t="s">
        <v>148</v>
      </c>
      <c r="K58" s="238" t="s">
        <v>148</v>
      </c>
      <c r="L58" s="238" t="s">
        <v>148</v>
      </c>
      <c r="M58" s="238" t="s">
        <v>148</v>
      </c>
      <c r="N58" s="238" t="s">
        <v>148</v>
      </c>
      <c r="O58" s="238" t="s">
        <v>148</v>
      </c>
      <c r="P58" s="238" t="s">
        <v>148</v>
      </c>
      <c r="Q58" s="238" t="s">
        <v>148</v>
      </c>
      <c r="R58" s="238" t="s">
        <v>148</v>
      </c>
      <c r="S58" s="238" t="s">
        <v>148</v>
      </c>
      <c r="T58" s="238" t="s">
        <v>148</v>
      </c>
      <c r="U58" s="241">
        <f t="shared" si="24"/>
        <v>4.660366153244333</v>
      </c>
      <c r="V58" s="241">
        <f t="shared" si="8"/>
        <v>4.629317487173739</v>
      </c>
      <c r="W58" s="241">
        <f t="shared" si="8"/>
        <v>4.743301750908646</v>
      </c>
      <c r="X58" s="241">
        <f t="shared" si="8"/>
        <v>4.799204116995777</v>
      </c>
      <c r="Y58" s="241">
        <f t="shared" si="8"/>
        <v>4.677735901441317</v>
      </c>
      <c r="Z58" s="241">
        <f t="shared" si="11"/>
        <v>4.561418807676524</v>
      </c>
      <c r="AA58" s="241">
        <f t="shared" si="11"/>
        <v>4.8585028495283575</v>
      </c>
      <c r="AB58" s="241">
        <f t="shared" si="12"/>
        <v>4.744055716125043</v>
      </c>
      <c r="AC58" s="241">
        <f t="shared" si="12"/>
        <v>4.734669720422548</v>
      </c>
      <c r="AD58" s="241">
        <f t="shared" si="13"/>
        <v>4.89153197466194</v>
      </c>
      <c r="AE58" s="241">
        <f t="shared" si="13"/>
        <v>5.154410512422887</v>
      </c>
      <c r="AF58" s="241">
        <f t="shared" si="14"/>
        <v>5.081663994918474</v>
      </c>
      <c r="AG58" s="241">
        <f t="shared" si="21"/>
        <v>4.62325167559716</v>
      </c>
      <c r="AH58" s="241">
        <f t="shared" si="22"/>
        <v>4.689079324399233</v>
      </c>
      <c r="AI58" s="238" t="s">
        <v>148</v>
      </c>
      <c r="AJ58" s="153" t="s">
        <v>63</v>
      </c>
    </row>
    <row r="59" spans="1:36" ht="12.75" customHeight="1">
      <c r="A59" s="194" t="s">
        <v>50</v>
      </c>
      <c r="B59" s="156" t="s">
        <v>228</v>
      </c>
      <c r="C59" s="226" t="s">
        <v>261</v>
      </c>
      <c r="D59" s="240">
        <f aca="true" t="shared" si="25" ref="D59:T59">(D29/D$36)*100</f>
        <v>17.9941821821966</v>
      </c>
      <c r="E59" s="240">
        <f t="shared" si="25"/>
        <v>18.416662060139053</v>
      </c>
      <c r="F59" s="240">
        <f t="shared" si="25"/>
        <v>18.85003435416456</v>
      </c>
      <c r="G59" s="240">
        <f t="shared" si="25"/>
        <v>19.219352659567864</v>
      </c>
      <c r="H59" s="240">
        <f t="shared" si="25"/>
        <v>19.29788452913631</v>
      </c>
      <c r="I59" s="240">
        <f t="shared" si="25"/>
        <v>19.632637571946002</v>
      </c>
      <c r="J59" s="240">
        <f t="shared" si="25"/>
        <v>19.5208268991556</v>
      </c>
      <c r="K59" s="240">
        <f t="shared" si="25"/>
        <v>19.28313035469349</v>
      </c>
      <c r="L59" s="240">
        <f t="shared" si="25"/>
        <v>19.240098623994424</v>
      </c>
      <c r="M59" s="240">
        <f t="shared" si="25"/>
        <v>19.03229857626279</v>
      </c>
      <c r="N59" s="240">
        <f t="shared" si="25"/>
        <v>18.92544620683171</v>
      </c>
      <c r="O59" s="240">
        <f t="shared" si="25"/>
        <v>19.225421843302755</v>
      </c>
      <c r="P59" s="240">
        <f t="shared" si="25"/>
        <v>19.663483186598402</v>
      </c>
      <c r="Q59" s="240">
        <f t="shared" si="25"/>
        <v>19.244051261275587</v>
      </c>
      <c r="R59" s="240">
        <f t="shared" si="25"/>
        <v>19.201150047162134</v>
      </c>
      <c r="S59" s="240">
        <f t="shared" si="25"/>
        <v>18.541748101274198</v>
      </c>
      <c r="T59" s="240">
        <f t="shared" si="25"/>
        <v>18.265320890267336</v>
      </c>
      <c r="U59" s="240">
        <f t="shared" si="24"/>
        <v>18.75983956467464</v>
      </c>
      <c r="V59" s="240">
        <f t="shared" si="8"/>
        <v>19.767914544632532</v>
      </c>
      <c r="W59" s="240">
        <f t="shared" si="8"/>
        <v>19.320550454748098</v>
      </c>
      <c r="X59" s="240">
        <f t="shared" si="8"/>
        <v>18.684596889738682</v>
      </c>
      <c r="Y59" s="240">
        <f t="shared" si="8"/>
        <v>18.668840991131262</v>
      </c>
      <c r="Z59" s="240">
        <f t="shared" si="11"/>
        <v>18.850568467170426</v>
      </c>
      <c r="AA59" s="240">
        <f t="shared" si="11"/>
        <v>18.71430019468082</v>
      </c>
      <c r="AB59" s="240">
        <f t="shared" si="12"/>
        <v>18.665121837234658</v>
      </c>
      <c r="AC59" s="240">
        <f t="shared" si="12"/>
        <v>18.538172703729614</v>
      </c>
      <c r="AD59" s="240">
        <f t="shared" si="13"/>
        <v>18.438341992581826</v>
      </c>
      <c r="AE59" s="240">
        <f t="shared" si="13"/>
        <v>18.735632803289796</v>
      </c>
      <c r="AF59" s="240">
        <f t="shared" si="14"/>
        <v>18.834179364620802</v>
      </c>
      <c r="AG59" s="240">
        <f t="shared" si="21"/>
        <v>19.378230526485055</v>
      </c>
      <c r="AH59" s="240">
        <f t="shared" si="22"/>
        <v>19.037490112864536</v>
      </c>
      <c r="AI59" s="240">
        <f>(AI29/AI$36)*100</f>
        <v>18.66851800214314</v>
      </c>
      <c r="AJ59" s="153" t="s">
        <v>50</v>
      </c>
    </row>
    <row r="60" spans="1:36" ht="12.75" customHeight="1">
      <c r="A60" s="194" t="s">
        <v>51</v>
      </c>
      <c r="B60" s="162" t="s">
        <v>191</v>
      </c>
      <c r="C60" s="227" t="s">
        <v>192</v>
      </c>
      <c r="D60" s="238" t="s">
        <v>148</v>
      </c>
      <c r="E60" s="238" t="s">
        <v>148</v>
      </c>
      <c r="F60" s="238" t="s">
        <v>148</v>
      </c>
      <c r="G60" s="238" t="s">
        <v>148</v>
      </c>
      <c r="H60" s="238" t="s">
        <v>148</v>
      </c>
      <c r="I60" s="238" t="s">
        <v>148</v>
      </c>
      <c r="J60" s="238" t="s">
        <v>148</v>
      </c>
      <c r="K60" s="238" t="s">
        <v>148</v>
      </c>
      <c r="L60" s="238" t="s">
        <v>148</v>
      </c>
      <c r="M60" s="238" t="s">
        <v>148</v>
      </c>
      <c r="N60" s="238" t="s">
        <v>148</v>
      </c>
      <c r="O60" s="238" t="s">
        <v>148</v>
      </c>
      <c r="P60" s="238" t="s">
        <v>148</v>
      </c>
      <c r="Q60" s="238" t="s">
        <v>148</v>
      </c>
      <c r="R60" s="238" t="s">
        <v>148</v>
      </c>
      <c r="S60" s="238" t="s">
        <v>148</v>
      </c>
      <c r="T60" s="238" t="s">
        <v>148</v>
      </c>
      <c r="U60" s="241">
        <f t="shared" si="24"/>
        <v>5.096765095678278</v>
      </c>
      <c r="V60" s="241">
        <f t="shared" si="8"/>
        <v>5.429201075645976</v>
      </c>
      <c r="W60" s="241">
        <f t="shared" si="8"/>
        <v>5.241445148503716</v>
      </c>
      <c r="X60" s="241">
        <f t="shared" si="8"/>
        <v>4.996774970086109</v>
      </c>
      <c r="Y60" s="241">
        <f t="shared" si="8"/>
        <v>5.0196731917650625</v>
      </c>
      <c r="Z60" s="241">
        <f t="shared" si="11"/>
        <v>5.039722785989131</v>
      </c>
      <c r="AA60" s="241">
        <f t="shared" si="11"/>
        <v>4.944294510720158</v>
      </c>
      <c r="AB60" s="241">
        <f t="shared" si="12"/>
        <v>4.869631180982268</v>
      </c>
      <c r="AC60" s="241">
        <f t="shared" si="12"/>
        <v>4.885588900559622</v>
      </c>
      <c r="AD60" s="241">
        <f t="shared" si="13"/>
        <v>4.8976179010096565</v>
      </c>
      <c r="AE60" s="241">
        <f t="shared" si="13"/>
        <v>4.9969155331616</v>
      </c>
      <c r="AF60" s="241">
        <f t="shared" si="14"/>
        <v>5.057561547715047</v>
      </c>
      <c r="AG60" s="241">
        <f t="shared" si="21"/>
        <v>5.379369962951839</v>
      </c>
      <c r="AH60" s="241">
        <f t="shared" si="22"/>
        <v>5.31102605080136</v>
      </c>
      <c r="AI60" s="238" t="s">
        <v>148</v>
      </c>
      <c r="AJ60" s="153" t="s">
        <v>51</v>
      </c>
    </row>
    <row r="61" spans="1:36" ht="12.75" customHeight="1">
      <c r="A61" s="194" t="s">
        <v>52</v>
      </c>
      <c r="B61" s="161" t="s">
        <v>193</v>
      </c>
      <c r="C61" s="227" t="s">
        <v>194</v>
      </c>
      <c r="D61" s="238" t="s">
        <v>148</v>
      </c>
      <c r="E61" s="238" t="s">
        <v>148</v>
      </c>
      <c r="F61" s="238" t="s">
        <v>148</v>
      </c>
      <c r="G61" s="238" t="s">
        <v>148</v>
      </c>
      <c r="H61" s="238" t="s">
        <v>148</v>
      </c>
      <c r="I61" s="238" t="s">
        <v>148</v>
      </c>
      <c r="J61" s="238" t="s">
        <v>148</v>
      </c>
      <c r="K61" s="238" t="s">
        <v>148</v>
      </c>
      <c r="L61" s="238" t="s">
        <v>148</v>
      </c>
      <c r="M61" s="238" t="s">
        <v>148</v>
      </c>
      <c r="N61" s="238" t="s">
        <v>148</v>
      </c>
      <c r="O61" s="238" t="s">
        <v>148</v>
      </c>
      <c r="P61" s="238" t="s">
        <v>148</v>
      </c>
      <c r="Q61" s="238" t="s">
        <v>148</v>
      </c>
      <c r="R61" s="238" t="s">
        <v>148</v>
      </c>
      <c r="S61" s="238" t="s">
        <v>148</v>
      </c>
      <c r="T61" s="238" t="s">
        <v>148</v>
      </c>
      <c r="U61" s="241">
        <f t="shared" si="24"/>
        <v>3.683934948748729</v>
      </c>
      <c r="V61" s="241">
        <f t="shared" si="8"/>
        <v>3.941800320707341</v>
      </c>
      <c r="W61" s="241">
        <f t="shared" si="8"/>
        <v>3.871817524052735</v>
      </c>
      <c r="X61" s="241">
        <f t="shared" si="8"/>
        <v>3.7773362016680476</v>
      </c>
      <c r="Y61" s="241">
        <f t="shared" si="8"/>
        <v>3.7587696093940637</v>
      </c>
      <c r="Z61" s="241">
        <f t="shared" si="11"/>
        <v>3.8225784554002864</v>
      </c>
      <c r="AA61" s="241">
        <f t="shared" si="11"/>
        <v>3.827144715716752</v>
      </c>
      <c r="AB61" s="241">
        <f t="shared" si="12"/>
        <v>3.8290208859306936</v>
      </c>
      <c r="AC61" s="241">
        <f t="shared" si="12"/>
        <v>3.8381827796191073</v>
      </c>
      <c r="AD61" s="241">
        <f t="shared" si="13"/>
        <v>3.794798033019811</v>
      </c>
      <c r="AE61" s="241">
        <f t="shared" si="13"/>
        <v>3.7970196831162957</v>
      </c>
      <c r="AF61" s="241">
        <f t="shared" si="14"/>
        <v>3.8154735887805455</v>
      </c>
      <c r="AG61" s="241">
        <f t="shared" si="21"/>
        <v>3.904854116672654</v>
      </c>
      <c r="AH61" s="241">
        <f t="shared" si="22"/>
        <v>3.8357228189824384</v>
      </c>
      <c r="AI61" s="238" t="s">
        <v>148</v>
      </c>
      <c r="AJ61" s="153" t="s">
        <v>52</v>
      </c>
    </row>
    <row r="62" spans="1:38" ht="12.75" customHeight="1">
      <c r="A62" s="194" t="s">
        <v>53</v>
      </c>
      <c r="B62" s="161" t="s">
        <v>195</v>
      </c>
      <c r="C62" s="227" t="s">
        <v>196</v>
      </c>
      <c r="D62" s="238" t="s">
        <v>148</v>
      </c>
      <c r="E62" s="238" t="s">
        <v>148</v>
      </c>
      <c r="F62" s="238" t="s">
        <v>148</v>
      </c>
      <c r="G62" s="238" t="s">
        <v>148</v>
      </c>
      <c r="H62" s="238" t="s">
        <v>148</v>
      </c>
      <c r="I62" s="238" t="s">
        <v>148</v>
      </c>
      <c r="J62" s="238" t="s">
        <v>148</v>
      </c>
      <c r="K62" s="238" t="s">
        <v>148</v>
      </c>
      <c r="L62" s="238" t="s">
        <v>148</v>
      </c>
      <c r="M62" s="238" t="s">
        <v>148</v>
      </c>
      <c r="N62" s="238" t="s">
        <v>148</v>
      </c>
      <c r="O62" s="238" t="s">
        <v>148</v>
      </c>
      <c r="P62" s="238" t="s">
        <v>148</v>
      </c>
      <c r="Q62" s="238" t="s">
        <v>148</v>
      </c>
      <c r="R62" s="238" t="s">
        <v>148</v>
      </c>
      <c r="S62" s="238" t="s">
        <v>148</v>
      </c>
      <c r="T62" s="238" t="s">
        <v>148</v>
      </c>
      <c r="U62" s="241">
        <f t="shared" si="24"/>
        <v>5.936534627915039</v>
      </c>
      <c r="V62" s="241">
        <f t="shared" si="8"/>
        <v>6.348226442915726</v>
      </c>
      <c r="W62" s="241">
        <f t="shared" si="8"/>
        <v>6.282712920613055</v>
      </c>
      <c r="X62" s="241">
        <f t="shared" si="8"/>
        <v>6.070567441797497</v>
      </c>
      <c r="Y62" s="241">
        <f t="shared" si="8"/>
        <v>6.110531417174377</v>
      </c>
      <c r="Z62" s="241">
        <f t="shared" si="11"/>
        <v>6.134417983944047</v>
      </c>
      <c r="AA62" s="241">
        <f t="shared" si="11"/>
        <v>6.215620371179574</v>
      </c>
      <c r="AB62" s="241">
        <f t="shared" si="12"/>
        <v>6.237368385992806</v>
      </c>
      <c r="AC62" s="241">
        <f t="shared" si="12"/>
        <v>6.219515284447267</v>
      </c>
      <c r="AD62" s="241">
        <f t="shared" si="13"/>
        <v>6.274334865958406</v>
      </c>
      <c r="AE62" s="241">
        <f t="shared" si="13"/>
        <v>6.399876708632146</v>
      </c>
      <c r="AF62" s="241">
        <f t="shared" si="14"/>
        <v>6.422749606859882</v>
      </c>
      <c r="AG62" s="241">
        <f t="shared" si="21"/>
        <v>6.774177272361076</v>
      </c>
      <c r="AH62" s="241">
        <f t="shared" si="22"/>
        <v>6.669640305177927</v>
      </c>
      <c r="AI62" s="238" t="s">
        <v>148</v>
      </c>
      <c r="AJ62" s="153" t="s">
        <v>53</v>
      </c>
      <c r="AL62" s="230"/>
    </row>
    <row r="63" spans="1:38" ht="12.75" customHeight="1">
      <c r="A63" s="194" t="s">
        <v>4</v>
      </c>
      <c r="B63" s="158" t="s">
        <v>197</v>
      </c>
      <c r="C63" s="227" t="s">
        <v>198</v>
      </c>
      <c r="D63" s="238" t="s">
        <v>148</v>
      </c>
      <c r="E63" s="238" t="s">
        <v>148</v>
      </c>
      <c r="F63" s="238" t="s">
        <v>148</v>
      </c>
      <c r="G63" s="238" t="s">
        <v>148</v>
      </c>
      <c r="H63" s="238" t="s">
        <v>148</v>
      </c>
      <c r="I63" s="238" t="s">
        <v>148</v>
      </c>
      <c r="J63" s="238" t="s">
        <v>148</v>
      </c>
      <c r="K63" s="238" t="s">
        <v>148</v>
      </c>
      <c r="L63" s="238" t="s">
        <v>148</v>
      </c>
      <c r="M63" s="238" t="s">
        <v>148</v>
      </c>
      <c r="N63" s="238" t="s">
        <v>148</v>
      </c>
      <c r="O63" s="238" t="s">
        <v>148</v>
      </c>
      <c r="P63" s="238" t="s">
        <v>148</v>
      </c>
      <c r="Q63" s="238" t="s">
        <v>148</v>
      </c>
      <c r="R63" s="238" t="s">
        <v>148</v>
      </c>
      <c r="S63" s="238" t="s">
        <v>148</v>
      </c>
      <c r="T63" s="238" t="s">
        <v>148</v>
      </c>
      <c r="U63" s="241">
        <f t="shared" si="24"/>
        <v>1.2417956000740134</v>
      </c>
      <c r="V63" s="241">
        <f t="shared" si="8"/>
        <v>1.2894822996812252</v>
      </c>
      <c r="W63" s="241">
        <f t="shared" si="8"/>
        <v>1.2606604243735033</v>
      </c>
      <c r="X63" s="241">
        <f t="shared" si="8"/>
        <v>1.2317740444508107</v>
      </c>
      <c r="Y63" s="241">
        <f t="shared" si="8"/>
        <v>1.2353833807769674</v>
      </c>
      <c r="Z63" s="241">
        <f t="shared" si="11"/>
        <v>1.2536694572447948</v>
      </c>
      <c r="AA63" s="241">
        <f t="shared" si="11"/>
        <v>1.2574355383331064</v>
      </c>
      <c r="AB63" s="241">
        <f t="shared" si="12"/>
        <v>1.2551563762096636</v>
      </c>
      <c r="AC63" s="241">
        <f t="shared" si="12"/>
        <v>1.202184095107984</v>
      </c>
      <c r="AD63" s="241">
        <f t="shared" si="13"/>
        <v>1.1983760564752275</v>
      </c>
      <c r="AE63" s="241">
        <f t="shared" si="13"/>
        <v>1.2124406748045153</v>
      </c>
      <c r="AF63" s="241">
        <f t="shared" si="14"/>
        <v>1.2203731296572142</v>
      </c>
      <c r="AG63" s="241">
        <f t="shared" si="21"/>
        <v>1.0018634076224087</v>
      </c>
      <c r="AH63" s="241">
        <f t="shared" si="22"/>
        <v>0.9695447308827762</v>
      </c>
      <c r="AI63" s="242" t="s">
        <v>148</v>
      </c>
      <c r="AJ63" s="153" t="s">
        <v>4</v>
      </c>
      <c r="AL63" s="230"/>
    </row>
    <row r="64" spans="1:36" ht="12.75" customHeight="1">
      <c r="A64" s="194" t="s">
        <v>5</v>
      </c>
      <c r="B64" s="160" t="s">
        <v>199</v>
      </c>
      <c r="C64" s="227" t="s">
        <v>200</v>
      </c>
      <c r="D64" s="238" t="s">
        <v>148</v>
      </c>
      <c r="E64" s="238" t="s">
        <v>148</v>
      </c>
      <c r="F64" s="238" t="s">
        <v>148</v>
      </c>
      <c r="G64" s="238" t="s">
        <v>148</v>
      </c>
      <c r="H64" s="238" t="s">
        <v>148</v>
      </c>
      <c r="I64" s="238" t="s">
        <v>148</v>
      </c>
      <c r="J64" s="238" t="s">
        <v>148</v>
      </c>
      <c r="K64" s="238" t="s">
        <v>148</v>
      </c>
      <c r="L64" s="238" t="s">
        <v>148</v>
      </c>
      <c r="M64" s="238" t="s">
        <v>148</v>
      </c>
      <c r="N64" s="238" t="s">
        <v>148</v>
      </c>
      <c r="O64" s="238" t="s">
        <v>148</v>
      </c>
      <c r="P64" s="238" t="s">
        <v>148</v>
      </c>
      <c r="Q64" s="238" t="s">
        <v>148</v>
      </c>
      <c r="R64" s="238" t="s">
        <v>148</v>
      </c>
      <c r="S64" s="238" t="s">
        <v>148</v>
      </c>
      <c r="T64" s="238" t="s">
        <v>148</v>
      </c>
      <c r="U64" s="241">
        <f t="shared" si="24"/>
        <v>2.4776151792874606</v>
      </c>
      <c r="V64" s="241">
        <f t="shared" si="8"/>
        <v>2.420685836298696</v>
      </c>
      <c r="W64" s="241">
        <f t="shared" si="8"/>
        <v>2.3562055305982397</v>
      </c>
      <c r="X64" s="241">
        <f t="shared" si="8"/>
        <v>2.3088674276420766</v>
      </c>
      <c r="Y64" s="241">
        <f t="shared" si="8"/>
        <v>2.250340925429242</v>
      </c>
      <c r="Z64" s="241">
        <f t="shared" si="11"/>
        <v>2.3066403668259827</v>
      </c>
      <c r="AA64" s="241">
        <f t="shared" si="11"/>
        <v>2.1852041452633135</v>
      </c>
      <c r="AB64" s="241">
        <f t="shared" si="12"/>
        <v>2.186238133853935</v>
      </c>
      <c r="AC64" s="241">
        <f t="shared" si="12"/>
        <v>2.109172177119192</v>
      </c>
      <c r="AD64" s="241">
        <f t="shared" si="13"/>
        <v>1.9980460768891317</v>
      </c>
      <c r="AE64" s="241">
        <f t="shared" si="13"/>
        <v>2.0516651201037446</v>
      </c>
      <c r="AF64" s="241">
        <f t="shared" si="14"/>
        <v>2.04288363764901</v>
      </c>
      <c r="AG64" s="241">
        <f t="shared" si="21"/>
        <v>2.0392311876524594</v>
      </c>
      <c r="AH64" s="241">
        <f t="shared" si="22"/>
        <v>1.9787294791811054</v>
      </c>
      <c r="AI64" s="238" t="s">
        <v>148</v>
      </c>
      <c r="AJ64" s="153" t="s">
        <v>5</v>
      </c>
    </row>
    <row r="65" spans="1:36" ht="12.75" customHeight="1">
      <c r="A65" s="194" t="s">
        <v>6</v>
      </c>
      <c r="B65" s="161" t="s">
        <v>201</v>
      </c>
      <c r="C65" s="227" t="s">
        <v>222</v>
      </c>
      <c r="D65" s="238" t="s">
        <v>148</v>
      </c>
      <c r="E65" s="238" t="s">
        <v>148</v>
      </c>
      <c r="F65" s="238" t="s">
        <v>148</v>
      </c>
      <c r="G65" s="238" t="s">
        <v>148</v>
      </c>
      <c r="H65" s="238" t="s">
        <v>148</v>
      </c>
      <c r="I65" s="238" t="s">
        <v>148</v>
      </c>
      <c r="J65" s="238" t="s">
        <v>148</v>
      </c>
      <c r="K65" s="238" t="s">
        <v>148</v>
      </c>
      <c r="L65" s="238" t="s">
        <v>148</v>
      </c>
      <c r="M65" s="238" t="s">
        <v>148</v>
      </c>
      <c r="N65" s="238" t="s">
        <v>148</v>
      </c>
      <c r="O65" s="238" t="s">
        <v>148</v>
      </c>
      <c r="P65" s="238" t="s">
        <v>148</v>
      </c>
      <c r="Q65" s="238" t="s">
        <v>148</v>
      </c>
      <c r="R65" s="238" t="s">
        <v>148</v>
      </c>
      <c r="S65" s="238" t="s">
        <v>148</v>
      </c>
      <c r="T65" s="238" t="s">
        <v>148</v>
      </c>
      <c r="U65" s="241">
        <f t="shared" si="24"/>
        <v>0.3231941129711189</v>
      </c>
      <c r="V65" s="241">
        <f t="shared" si="8"/>
        <v>0.3385185693835697</v>
      </c>
      <c r="W65" s="241">
        <f t="shared" si="8"/>
        <v>0.3077089066068488</v>
      </c>
      <c r="X65" s="241">
        <f t="shared" si="8"/>
        <v>0.2992768040941385</v>
      </c>
      <c r="Y65" s="241">
        <f t="shared" si="8"/>
        <v>0.2941424665915481</v>
      </c>
      <c r="Z65" s="241">
        <f t="shared" si="11"/>
        <v>0.2935394177661845</v>
      </c>
      <c r="AA65" s="241">
        <f t="shared" si="11"/>
        <v>0.2846009134679168</v>
      </c>
      <c r="AB65" s="241">
        <f t="shared" si="12"/>
        <v>0.28770687426529246</v>
      </c>
      <c r="AC65" s="241">
        <f t="shared" si="12"/>
        <v>0.28352946687644137</v>
      </c>
      <c r="AD65" s="241">
        <f t="shared" si="13"/>
        <v>0.2751690592295909</v>
      </c>
      <c r="AE65" s="241">
        <f t="shared" si="13"/>
        <v>0.27771508347149637</v>
      </c>
      <c r="AF65" s="241">
        <f t="shared" si="14"/>
        <v>0.2751378539591015</v>
      </c>
      <c r="AG65" s="241">
        <f t="shared" si="21"/>
        <v>0.2787345792246167</v>
      </c>
      <c r="AH65" s="241">
        <f t="shared" si="22"/>
        <v>0.2728267278389306</v>
      </c>
      <c r="AI65" s="238" t="s">
        <v>148</v>
      </c>
      <c r="AJ65" s="153" t="s">
        <v>6</v>
      </c>
    </row>
    <row r="66" spans="1:37" s="114" customFormat="1" ht="12.75" customHeight="1">
      <c r="A66" s="194" t="s">
        <v>26</v>
      </c>
      <c r="B66" s="167" t="s">
        <v>202</v>
      </c>
      <c r="C66" s="226" t="s">
        <v>265</v>
      </c>
      <c r="D66" s="240">
        <f aca="true" t="shared" si="26" ref="D66:T66">(D36/D$36)*100</f>
        <v>100</v>
      </c>
      <c r="E66" s="240">
        <f t="shared" si="26"/>
        <v>100</v>
      </c>
      <c r="F66" s="240">
        <f t="shared" si="26"/>
        <v>100</v>
      </c>
      <c r="G66" s="240">
        <f t="shared" si="26"/>
        <v>100</v>
      </c>
      <c r="H66" s="240">
        <f t="shared" si="26"/>
        <v>100</v>
      </c>
      <c r="I66" s="240">
        <f t="shared" si="26"/>
        <v>100</v>
      </c>
      <c r="J66" s="240">
        <f t="shared" si="26"/>
        <v>100</v>
      </c>
      <c r="K66" s="240">
        <f t="shared" si="26"/>
        <v>100</v>
      </c>
      <c r="L66" s="240">
        <f t="shared" si="26"/>
        <v>100</v>
      </c>
      <c r="M66" s="240">
        <f t="shared" si="26"/>
        <v>100</v>
      </c>
      <c r="N66" s="240">
        <f t="shared" si="26"/>
        <v>100</v>
      </c>
      <c r="O66" s="240">
        <f t="shared" si="26"/>
        <v>100</v>
      </c>
      <c r="P66" s="240">
        <f t="shared" si="26"/>
        <v>100</v>
      </c>
      <c r="Q66" s="240">
        <f t="shared" si="26"/>
        <v>100</v>
      </c>
      <c r="R66" s="240">
        <f t="shared" si="26"/>
        <v>100</v>
      </c>
      <c r="S66" s="240">
        <f t="shared" si="26"/>
        <v>100</v>
      </c>
      <c r="T66" s="240">
        <f t="shared" si="26"/>
        <v>100</v>
      </c>
      <c r="U66" s="240">
        <f t="shared" si="24"/>
        <v>100</v>
      </c>
      <c r="V66" s="240">
        <f t="shared" si="8"/>
        <v>100</v>
      </c>
      <c r="W66" s="240">
        <f t="shared" si="8"/>
        <v>100</v>
      </c>
      <c r="X66" s="240">
        <f t="shared" si="8"/>
        <v>100</v>
      </c>
      <c r="Y66" s="240">
        <f>(Y36/Y$36)*100</f>
        <v>100</v>
      </c>
      <c r="Z66" s="240">
        <f t="shared" si="11"/>
        <v>100</v>
      </c>
      <c r="AA66" s="240">
        <f t="shared" si="11"/>
        <v>100</v>
      </c>
      <c r="AB66" s="240">
        <f t="shared" si="12"/>
        <v>100</v>
      </c>
      <c r="AC66" s="240">
        <f t="shared" si="12"/>
        <v>100</v>
      </c>
      <c r="AD66" s="240">
        <f t="shared" si="13"/>
        <v>100</v>
      </c>
      <c r="AE66" s="240">
        <f t="shared" si="13"/>
        <v>100</v>
      </c>
      <c r="AF66" s="240">
        <f t="shared" si="14"/>
        <v>100</v>
      </c>
      <c r="AG66" s="240">
        <f t="shared" si="21"/>
        <v>100</v>
      </c>
      <c r="AH66" s="240">
        <f t="shared" si="22"/>
        <v>100</v>
      </c>
      <c r="AI66" s="240">
        <f>(AI36/AI$36)*100</f>
        <v>100</v>
      </c>
      <c r="AJ66" s="153" t="s">
        <v>26</v>
      </c>
      <c r="AK66" s="195"/>
    </row>
    <row r="69" ht="12.75">
      <c r="D69" s="232"/>
    </row>
  </sheetData>
  <mergeCells count="38">
    <mergeCell ref="AL31:AW31"/>
    <mergeCell ref="W5:W6"/>
    <mergeCell ref="X5:X6"/>
    <mergeCell ref="U5:U6"/>
    <mergeCell ref="S5:S6"/>
    <mergeCell ref="V5:V6"/>
    <mergeCell ref="Y8:AI8"/>
    <mergeCell ref="D8:X8"/>
    <mergeCell ref="Y38:AI38"/>
    <mergeCell ref="D38:X38"/>
    <mergeCell ref="K5:K6"/>
    <mergeCell ref="J5:J6"/>
    <mergeCell ref="I5:I6"/>
    <mergeCell ref="H5:H6"/>
    <mergeCell ref="N5:N6"/>
    <mergeCell ref="P5:P6"/>
    <mergeCell ref="O5:O6"/>
    <mergeCell ref="B5:C6"/>
    <mergeCell ref="D5:D6"/>
    <mergeCell ref="E5:E6"/>
    <mergeCell ref="F5:F6"/>
    <mergeCell ref="G5:G6"/>
    <mergeCell ref="AI5:AI6"/>
    <mergeCell ref="M5:M6"/>
    <mergeCell ref="AC5:AC6"/>
    <mergeCell ref="L5:L6"/>
    <mergeCell ref="AH5:AH6"/>
    <mergeCell ref="AG5:AG6"/>
    <mergeCell ref="Z5:Z6"/>
    <mergeCell ref="AE5:AE6"/>
    <mergeCell ref="AB5:AB6"/>
    <mergeCell ref="AF5:AF6"/>
    <mergeCell ref="AD5:AD6"/>
    <mergeCell ref="R5:R6"/>
    <mergeCell ref="Y5:Y6"/>
    <mergeCell ref="Q5:Q6"/>
    <mergeCell ref="AA5:AA6"/>
    <mergeCell ref="T5:T6"/>
  </mergeCells>
  <printOptions horizontalCentered="1"/>
  <pageMargins left="0.7086614173228347" right="0.7086614173228347" top="0.5905511811023623" bottom="0.7086614173228347" header="0.07874015748031496" footer="0.07874015748031496"/>
  <pageSetup horizontalDpi="600" verticalDpi="600" orientation="portrait" paperSize="9" scale="74" r:id="rId1"/>
  <headerFooter differentOddEven="1">
    <oddHeader>&amp;C26</oddHeader>
    <evenHeader>&amp;C27</evenHeader>
  </headerFooter>
  <colBreaks count="2" manualBreakCount="2">
    <brk id="24" max="16383" man="1"/>
    <brk id="36" max="1638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67"/>
  <sheetViews>
    <sheetView zoomScaleSheetLayoutView="80" workbookViewId="0" topLeftCell="A1">
      <pane xSplit="3" ySplit="6" topLeftCell="D7" activePane="bottomRight" state="frozen"/>
      <selection pane="topLeft" activeCell="E29" sqref="E29"/>
      <selection pane="topRight" activeCell="E29" sqref="E29"/>
      <selection pane="bottomLeft" activeCell="E29" sqref="E29"/>
      <selection pane="bottomRight" activeCell="AK1" sqref="AK1"/>
    </sheetView>
  </sheetViews>
  <sheetFormatPr defaultColWidth="11.421875" defaultRowHeight="12.75"/>
  <cols>
    <col min="1" max="1" width="4.8515625" style="143" customWidth="1"/>
    <col min="2" max="2" width="3.57421875" style="123" customWidth="1"/>
    <col min="3" max="3" width="59.28125" style="127" customWidth="1"/>
    <col min="4" max="4" width="8.7109375" style="126" customWidth="1"/>
    <col min="5" max="8" width="8.421875" style="127" hidden="1" customWidth="1"/>
    <col min="9" max="11" width="8.421875" style="140" hidden="1" customWidth="1"/>
    <col min="12" max="12" width="8.421875" style="141" hidden="1" customWidth="1"/>
    <col min="13" max="13" width="8.7109375" style="141" customWidth="1"/>
    <col min="14" max="15" width="9.57421875" style="141" hidden="1" customWidth="1"/>
    <col min="16" max="16" width="9.421875" style="141" hidden="1" customWidth="1"/>
    <col min="17" max="17" width="9.57421875" style="141" hidden="1" customWidth="1"/>
    <col min="18" max="20" width="9.421875" style="141" hidden="1" customWidth="1"/>
    <col min="21" max="35" width="8.7109375" style="141" customWidth="1"/>
    <col min="36" max="36" width="3.8515625" style="141" customWidth="1"/>
    <col min="37" max="37" width="11.421875" style="142" customWidth="1"/>
    <col min="38" max="16384" width="11.421875" style="127" customWidth="1"/>
  </cols>
  <sheetData>
    <row r="1" spans="1:36" ht="13.7" customHeight="1">
      <c r="A1" s="112"/>
      <c r="B1" s="139"/>
      <c r="AJ1" s="113"/>
    </row>
    <row r="2" spans="1:256" ht="15" customHeight="1">
      <c r="A2" s="112"/>
      <c r="B2" s="139"/>
      <c r="C2" s="114"/>
      <c r="D2" s="114"/>
      <c r="E2" s="114"/>
      <c r="F2" s="114"/>
      <c r="G2" s="114"/>
      <c r="H2" s="114"/>
      <c r="I2" s="114"/>
      <c r="J2" s="114"/>
      <c r="K2" s="114"/>
      <c r="L2" s="114"/>
      <c r="X2" s="174" t="s">
        <v>204</v>
      </c>
      <c r="Y2" s="175" t="s">
        <v>281</v>
      </c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  <c r="IQ2" s="114"/>
      <c r="IR2" s="114"/>
      <c r="IS2" s="114"/>
      <c r="IT2" s="114"/>
      <c r="IU2" s="114"/>
      <c r="IV2" s="114"/>
    </row>
    <row r="3" spans="4:256" ht="11.45" customHeight="1">
      <c r="D3" s="114"/>
      <c r="E3" s="114"/>
      <c r="F3" s="114"/>
      <c r="G3" s="114"/>
      <c r="H3" s="114"/>
      <c r="I3" s="114"/>
      <c r="J3" s="114"/>
      <c r="K3" s="114"/>
      <c r="L3" s="114"/>
      <c r="X3" s="113" t="s">
        <v>224</v>
      </c>
      <c r="Y3" s="112" t="s">
        <v>8</v>
      </c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  <c r="IT3" s="114"/>
      <c r="IU3" s="114"/>
      <c r="IV3" s="114"/>
    </row>
    <row r="4" spans="1:6" ht="4.7" customHeight="1">
      <c r="A4" s="123"/>
      <c r="C4" s="125"/>
      <c r="D4" s="127"/>
      <c r="F4" s="144"/>
    </row>
    <row r="5" spans="1:36" ht="12.75">
      <c r="A5" s="145" t="s">
        <v>90</v>
      </c>
      <c r="B5" s="394" t="s">
        <v>114</v>
      </c>
      <c r="C5" s="395"/>
      <c r="D5" s="398">
        <v>1991</v>
      </c>
      <c r="E5" s="398">
        <v>1992</v>
      </c>
      <c r="F5" s="398">
        <v>1993</v>
      </c>
      <c r="G5" s="398">
        <v>1994</v>
      </c>
      <c r="H5" s="398">
        <v>1995</v>
      </c>
      <c r="I5" s="398">
        <v>1996</v>
      </c>
      <c r="J5" s="398">
        <v>1997</v>
      </c>
      <c r="K5" s="398">
        <v>1998</v>
      </c>
      <c r="L5" s="392">
        <v>1999</v>
      </c>
      <c r="M5" s="390">
        <v>2000</v>
      </c>
      <c r="N5" s="388">
        <v>2001</v>
      </c>
      <c r="O5" s="390">
        <v>2002</v>
      </c>
      <c r="P5" s="390">
        <v>2003</v>
      </c>
      <c r="Q5" s="390">
        <v>2004</v>
      </c>
      <c r="R5" s="388">
        <v>2005</v>
      </c>
      <c r="S5" s="390">
        <v>2006</v>
      </c>
      <c r="T5" s="388">
        <v>2007</v>
      </c>
      <c r="U5" s="390">
        <v>2008</v>
      </c>
      <c r="V5" s="388">
        <v>2009</v>
      </c>
      <c r="W5" s="388">
        <v>2010</v>
      </c>
      <c r="X5" s="388">
        <v>2011</v>
      </c>
      <c r="Y5" s="388">
        <v>2012</v>
      </c>
      <c r="Z5" s="388">
        <v>2013</v>
      </c>
      <c r="AA5" s="388">
        <v>2014</v>
      </c>
      <c r="AB5" s="388">
        <v>2015</v>
      </c>
      <c r="AC5" s="388">
        <v>2016</v>
      </c>
      <c r="AD5" s="388">
        <v>2017</v>
      </c>
      <c r="AE5" s="388">
        <v>2018</v>
      </c>
      <c r="AF5" s="388">
        <v>2019</v>
      </c>
      <c r="AG5" s="388">
        <v>2020</v>
      </c>
      <c r="AH5" s="388">
        <v>2021</v>
      </c>
      <c r="AI5" s="388">
        <v>2022</v>
      </c>
      <c r="AJ5" s="147" t="s">
        <v>90</v>
      </c>
    </row>
    <row r="6" spans="1:36" ht="12.75">
      <c r="A6" s="143" t="s">
        <v>91</v>
      </c>
      <c r="B6" s="396"/>
      <c r="C6" s="397"/>
      <c r="D6" s="399"/>
      <c r="E6" s="399"/>
      <c r="F6" s="399"/>
      <c r="G6" s="399"/>
      <c r="H6" s="399"/>
      <c r="I6" s="399"/>
      <c r="J6" s="399"/>
      <c r="K6" s="399"/>
      <c r="L6" s="393"/>
      <c r="M6" s="391"/>
      <c r="N6" s="389"/>
      <c r="O6" s="391"/>
      <c r="P6" s="391"/>
      <c r="Q6" s="391"/>
      <c r="R6" s="389"/>
      <c r="S6" s="391"/>
      <c r="T6" s="389"/>
      <c r="U6" s="391"/>
      <c r="V6" s="389"/>
      <c r="W6" s="389"/>
      <c r="X6" s="389"/>
      <c r="Y6" s="389"/>
      <c r="Z6" s="389"/>
      <c r="AA6" s="389"/>
      <c r="AB6" s="389"/>
      <c r="AC6" s="389"/>
      <c r="AD6" s="389"/>
      <c r="AE6" s="389"/>
      <c r="AF6" s="389"/>
      <c r="AG6" s="389"/>
      <c r="AH6" s="389"/>
      <c r="AI6" s="389"/>
      <c r="AJ6" s="143" t="s">
        <v>91</v>
      </c>
    </row>
    <row r="7" spans="1:37" ht="7.5" customHeight="1">
      <c r="A7" s="145"/>
      <c r="B7" s="147"/>
      <c r="C7" s="125"/>
      <c r="D7" s="148"/>
      <c r="I7" s="127"/>
      <c r="J7" s="127"/>
      <c r="K7" s="127"/>
      <c r="L7" s="127"/>
      <c r="M7" s="149"/>
      <c r="N7" s="127"/>
      <c r="O7" s="127"/>
      <c r="P7" s="127"/>
      <c r="AJ7" s="146"/>
      <c r="AK7" s="127"/>
    </row>
    <row r="8" spans="1:256" s="114" customFormat="1" ht="12.75">
      <c r="A8" s="193"/>
      <c r="B8" s="190"/>
      <c r="C8" s="116"/>
      <c r="D8" s="402" t="s">
        <v>45</v>
      </c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1" t="s">
        <v>45</v>
      </c>
      <c r="Z8" s="401"/>
      <c r="AA8" s="401"/>
      <c r="AB8" s="401"/>
      <c r="AC8" s="401"/>
      <c r="AD8" s="401"/>
      <c r="AE8" s="401"/>
      <c r="AF8" s="401"/>
      <c r="AG8" s="401"/>
      <c r="AH8" s="401"/>
      <c r="AI8" s="407"/>
      <c r="AJ8" s="191"/>
      <c r="AK8" s="403"/>
      <c r="AL8" s="403"/>
      <c r="AM8" s="403"/>
      <c r="AN8" s="403"/>
      <c r="AO8" s="403"/>
      <c r="AP8" s="403"/>
      <c r="AQ8" s="403"/>
      <c r="AR8" s="403"/>
      <c r="AS8" s="403"/>
      <c r="AT8" s="403"/>
      <c r="AU8" s="406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/>
      <c r="DM8" s="192"/>
      <c r="DN8" s="192"/>
      <c r="DO8" s="192"/>
      <c r="DP8" s="192"/>
      <c r="DQ8" s="192"/>
      <c r="DR8" s="192"/>
      <c r="DS8" s="192"/>
      <c r="DT8" s="192"/>
      <c r="DU8" s="192"/>
      <c r="DV8" s="192"/>
      <c r="DW8" s="192"/>
      <c r="DX8" s="192"/>
      <c r="DY8" s="192"/>
      <c r="DZ8" s="192"/>
      <c r="EA8" s="192"/>
      <c r="EB8" s="192"/>
      <c r="EC8" s="192"/>
      <c r="ED8" s="192"/>
      <c r="EE8" s="192"/>
      <c r="EF8" s="192"/>
      <c r="EG8" s="192"/>
      <c r="EH8" s="192"/>
      <c r="EI8" s="192"/>
      <c r="EJ8" s="192"/>
      <c r="EK8" s="192"/>
      <c r="EL8" s="192"/>
      <c r="EM8" s="192"/>
      <c r="EN8" s="192"/>
      <c r="EO8" s="192"/>
      <c r="EP8" s="192"/>
      <c r="EQ8" s="192"/>
      <c r="ER8" s="192"/>
      <c r="ES8" s="192"/>
      <c r="ET8" s="192"/>
      <c r="EU8" s="192"/>
      <c r="EV8" s="192"/>
      <c r="EW8" s="192"/>
      <c r="EX8" s="192"/>
      <c r="EY8" s="192"/>
      <c r="EZ8" s="192"/>
      <c r="FA8" s="192"/>
      <c r="FB8" s="192"/>
      <c r="FC8" s="192"/>
      <c r="FD8" s="192"/>
      <c r="FE8" s="192"/>
      <c r="FF8" s="192"/>
      <c r="FG8" s="192"/>
      <c r="FH8" s="192"/>
      <c r="FI8" s="192"/>
      <c r="FJ8" s="192"/>
      <c r="FK8" s="192"/>
      <c r="FL8" s="192"/>
      <c r="FM8" s="192"/>
      <c r="FN8" s="192"/>
      <c r="FO8" s="192"/>
      <c r="FP8" s="192"/>
      <c r="FQ8" s="192"/>
      <c r="FR8" s="192"/>
      <c r="FS8" s="192"/>
      <c r="FT8" s="192"/>
      <c r="FU8" s="192"/>
      <c r="FV8" s="192"/>
      <c r="FW8" s="192"/>
      <c r="FX8" s="192"/>
      <c r="FY8" s="192"/>
      <c r="FZ8" s="192"/>
      <c r="GA8" s="192"/>
      <c r="GB8" s="192"/>
      <c r="GC8" s="192"/>
      <c r="GD8" s="192"/>
      <c r="GE8" s="192"/>
      <c r="GF8" s="192"/>
      <c r="GG8" s="192"/>
      <c r="GH8" s="192"/>
      <c r="GI8" s="192"/>
      <c r="GJ8" s="192"/>
      <c r="GK8" s="192"/>
      <c r="GL8" s="192"/>
      <c r="GM8" s="192"/>
      <c r="GN8" s="192"/>
      <c r="GO8" s="192"/>
      <c r="GP8" s="192"/>
      <c r="GQ8" s="192"/>
      <c r="GR8" s="192"/>
      <c r="GS8" s="192"/>
      <c r="GT8" s="192"/>
      <c r="GU8" s="192"/>
      <c r="GV8" s="192"/>
      <c r="GW8" s="192"/>
      <c r="GX8" s="192"/>
      <c r="GY8" s="192"/>
      <c r="GZ8" s="192"/>
      <c r="HA8" s="192"/>
      <c r="HB8" s="192"/>
      <c r="HC8" s="192"/>
      <c r="HD8" s="192"/>
      <c r="HE8" s="192"/>
      <c r="HF8" s="192"/>
      <c r="HG8" s="192"/>
      <c r="HH8" s="192"/>
      <c r="HI8" s="192"/>
      <c r="HJ8" s="192"/>
      <c r="HK8" s="192"/>
      <c r="HL8" s="192"/>
      <c r="HM8" s="192"/>
      <c r="HN8" s="192"/>
      <c r="HO8" s="192"/>
      <c r="HP8" s="192"/>
      <c r="HQ8" s="192"/>
      <c r="HR8" s="192"/>
      <c r="HS8" s="192"/>
      <c r="HT8" s="192"/>
      <c r="HU8" s="192"/>
      <c r="HV8" s="192"/>
      <c r="HW8" s="192"/>
      <c r="HX8" s="192"/>
      <c r="HY8" s="192"/>
      <c r="HZ8" s="192"/>
      <c r="IA8" s="192"/>
      <c r="IB8" s="192"/>
      <c r="IC8" s="192"/>
      <c r="ID8" s="192"/>
      <c r="IE8" s="192"/>
      <c r="IF8" s="192"/>
      <c r="IG8" s="192"/>
      <c r="IH8" s="192"/>
      <c r="II8" s="192"/>
      <c r="IJ8" s="192"/>
      <c r="IK8" s="192"/>
      <c r="IL8" s="192"/>
      <c r="IM8" s="192"/>
      <c r="IN8" s="192"/>
      <c r="IO8" s="192"/>
      <c r="IP8" s="192"/>
      <c r="IQ8" s="192"/>
      <c r="IR8" s="192"/>
      <c r="IS8" s="192"/>
      <c r="IT8" s="192"/>
      <c r="IU8" s="192"/>
      <c r="IV8" s="192"/>
    </row>
    <row r="9" spans="1:37" ht="6.2" customHeight="1">
      <c r="A9" s="188"/>
      <c r="C9" s="126"/>
      <c r="D9" s="150"/>
      <c r="E9" s="126"/>
      <c r="F9" s="126"/>
      <c r="G9" s="126"/>
      <c r="H9" s="126"/>
      <c r="I9" s="126"/>
      <c r="J9" s="126"/>
      <c r="K9" s="126"/>
      <c r="L9" s="126"/>
      <c r="M9" s="126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6"/>
      <c r="AI9" s="247"/>
      <c r="AJ9" s="124"/>
      <c r="AK9" s="127"/>
    </row>
    <row r="10" spans="1:256" ht="12.75" customHeight="1">
      <c r="A10" s="194" t="s">
        <v>69</v>
      </c>
      <c r="B10" s="151" t="s">
        <v>160</v>
      </c>
      <c r="C10" s="226" t="s">
        <v>266</v>
      </c>
      <c r="D10" s="152">
        <v>17468000</v>
      </c>
      <c r="E10" s="152">
        <v>17113000</v>
      </c>
      <c r="F10" s="152">
        <v>16836000</v>
      </c>
      <c r="G10" s="152">
        <v>17848000</v>
      </c>
      <c r="H10" s="152">
        <v>18860000</v>
      </c>
      <c r="I10" s="152">
        <v>20024000</v>
      </c>
      <c r="J10" s="152">
        <v>20227000</v>
      </c>
      <c r="K10" s="152">
        <v>19647000</v>
      </c>
      <c r="L10" s="152">
        <v>19738000</v>
      </c>
      <c r="M10" s="152">
        <v>20981000</v>
      </c>
      <c r="N10" s="152">
        <v>23538000</v>
      </c>
      <c r="O10" s="152">
        <v>19794000</v>
      </c>
      <c r="P10" s="152">
        <v>18406000</v>
      </c>
      <c r="Q10" s="152">
        <v>21518000</v>
      </c>
      <c r="R10" s="152">
        <v>16635000</v>
      </c>
      <c r="S10" s="152">
        <v>17592000</v>
      </c>
      <c r="T10" s="152">
        <v>19468000</v>
      </c>
      <c r="U10" s="152">
        <v>21348000</v>
      </c>
      <c r="V10" s="152">
        <v>17006000</v>
      </c>
      <c r="W10" s="152">
        <v>20610000</v>
      </c>
      <c r="X10" s="152">
        <v>24512000</v>
      </c>
      <c r="Y10" s="152">
        <v>23278000</v>
      </c>
      <c r="Z10" s="152">
        <v>26501000</v>
      </c>
      <c r="AA10" s="152">
        <v>26480000</v>
      </c>
      <c r="AB10" s="152">
        <v>20720000</v>
      </c>
      <c r="AC10" s="152">
        <v>21894000</v>
      </c>
      <c r="AD10" s="152">
        <v>27828000</v>
      </c>
      <c r="AE10" s="152">
        <v>23191000</v>
      </c>
      <c r="AF10" s="152">
        <v>26946000</v>
      </c>
      <c r="AG10" s="152">
        <v>25624000</v>
      </c>
      <c r="AH10" s="152">
        <v>30641000</v>
      </c>
      <c r="AI10" s="152">
        <v>42898000</v>
      </c>
      <c r="AJ10" s="153" t="s">
        <v>69</v>
      </c>
      <c r="AK10" s="154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  <c r="DQ10" s="155"/>
      <c r="DR10" s="155"/>
      <c r="DS10" s="155"/>
      <c r="DT10" s="155"/>
      <c r="DU10" s="155"/>
      <c r="DV10" s="155"/>
      <c r="DW10" s="155"/>
      <c r="DX10" s="155"/>
      <c r="DY10" s="155"/>
      <c r="DZ10" s="155"/>
      <c r="EA10" s="155"/>
      <c r="EB10" s="155"/>
      <c r="EC10" s="155"/>
      <c r="ED10" s="155"/>
      <c r="EE10" s="155"/>
      <c r="EF10" s="155"/>
      <c r="EG10" s="155"/>
      <c r="EH10" s="155"/>
      <c r="EI10" s="155"/>
      <c r="EJ10" s="155"/>
      <c r="EK10" s="155"/>
      <c r="EL10" s="155"/>
      <c r="EM10" s="155"/>
      <c r="EN10" s="155"/>
      <c r="EO10" s="155"/>
      <c r="EP10" s="155"/>
      <c r="EQ10" s="155"/>
      <c r="ER10" s="155"/>
      <c r="ES10" s="155"/>
      <c r="ET10" s="155"/>
      <c r="EU10" s="155"/>
      <c r="EV10" s="155"/>
      <c r="EW10" s="155"/>
      <c r="EX10" s="155"/>
      <c r="EY10" s="155"/>
      <c r="EZ10" s="155"/>
      <c r="FA10" s="155"/>
      <c r="FB10" s="155"/>
      <c r="FC10" s="155"/>
      <c r="FD10" s="155"/>
      <c r="FE10" s="155"/>
      <c r="FF10" s="155"/>
      <c r="FG10" s="155"/>
      <c r="FH10" s="155"/>
      <c r="FI10" s="155"/>
      <c r="FJ10" s="155"/>
      <c r="FK10" s="155"/>
      <c r="FL10" s="155"/>
      <c r="FM10" s="155"/>
      <c r="FN10" s="155"/>
      <c r="FO10" s="155"/>
      <c r="FP10" s="155"/>
      <c r="FQ10" s="155"/>
      <c r="FR10" s="155"/>
      <c r="FS10" s="155"/>
      <c r="FT10" s="155"/>
      <c r="FU10" s="155"/>
      <c r="FV10" s="155"/>
      <c r="FW10" s="155"/>
      <c r="FX10" s="155"/>
      <c r="FY10" s="155"/>
      <c r="FZ10" s="155"/>
      <c r="GA10" s="155"/>
      <c r="GB10" s="155"/>
      <c r="GC10" s="155"/>
      <c r="GD10" s="155"/>
      <c r="GE10" s="155"/>
      <c r="GF10" s="155"/>
      <c r="GG10" s="155"/>
      <c r="GH10" s="155"/>
      <c r="GI10" s="155"/>
      <c r="GJ10" s="155"/>
      <c r="GK10" s="155"/>
      <c r="GL10" s="155"/>
      <c r="GM10" s="155"/>
      <c r="GN10" s="155"/>
      <c r="GO10" s="155"/>
      <c r="GP10" s="155"/>
      <c r="GQ10" s="155"/>
      <c r="GR10" s="155"/>
      <c r="GS10" s="155"/>
      <c r="GT10" s="155"/>
      <c r="GU10" s="155"/>
      <c r="GV10" s="155"/>
      <c r="GW10" s="155"/>
      <c r="GX10" s="155"/>
      <c r="GY10" s="155"/>
      <c r="GZ10" s="155"/>
      <c r="HA10" s="155"/>
      <c r="HB10" s="155"/>
      <c r="HC10" s="155"/>
      <c r="HD10" s="155"/>
      <c r="HE10" s="155"/>
      <c r="HF10" s="155"/>
      <c r="HG10" s="155"/>
      <c r="HH10" s="155"/>
      <c r="HI10" s="155"/>
      <c r="HJ10" s="155"/>
      <c r="HK10" s="155"/>
      <c r="HL10" s="155"/>
      <c r="HM10" s="155"/>
      <c r="HN10" s="155"/>
      <c r="HO10" s="155"/>
      <c r="HP10" s="155"/>
      <c r="HQ10" s="155"/>
      <c r="HR10" s="155"/>
      <c r="HS10" s="155"/>
      <c r="HT10" s="155"/>
      <c r="HU10" s="155"/>
      <c r="HV10" s="155"/>
      <c r="HW10" s="155"/>
      <c r="HX10" s="155"/>
      <c r="HY10" s="155"/>
      <c r="HZ10" s="155"/>
      <c r="IA10" s="155"/>
      <c r="IB10" s="155"/>
      <c r="IC10" s="155"/>
      <c r="ID10" s="155"/>
      <c r="IE10" s="155"/>
      <c r="IF10" s="155"/>
      <c r="IG10" s="155"/>
      <c r="IH10" s="155"/>
      <c r="II10" s="155"/>
      <c r="IJ10" s="155"/>
      <c r="IK10" s="155"/>
      <c r="IL10" s="155"/>
      <c r="IM10" s="155"/>
      <c r="IN10" s="155"/>
      <c r="IO10" s="155"/>
      <c r="IP10" s="155"/>
      <c r="IQ10" s="155"/>
      <c r="IR10" s="155"/>
      <c r="IS10" s="155"/>
      <c r="IT10" s="155"/>
      <c r="IU10" s="155"/>
      <c r="IV10" s="155"/>
    </row>
    <row r="11" spans="1:256" ht="12.75" customHeight="1">
      <c r="A11" s="194" t="s">
        <v>70</v>
      </c>
      <c r="B11" s="156" t="s">
        <v>161</v>
      </c>
      <c r="C11" s="226" t="s">
        <v>162</v>
      </c>
      <c r="D11" s="152">
        <v>531626000</v>
      </c>
      <c r="E11" s="152">
        <v>553440000</v>
      </c>
      <c r="F11" s="152">
        <v>535886000</v>
      </c>
      <c r="G11" s="152">
        <v>552469000</v>
      </c>
      <c r="H11" s="152">
        <v>563989000</v>
      </c>
      <c r="I11" s="152">
        <v>554432000</v>
      </c>
      <c r="J11" s="152">
        <v>560460000</v>
      </c>
      <c r="K11" s="152">
        <v>571783000</v>
      </c>
      <c r="L11" s="152">
        <v>569537000</v>
      </c>
      <c r="M11" s="152">
        <v>584479000</v>
      </c>
      <c r="N11" s="152">
        <v>588089000</v>
      </c>
      <c r="O11" s="152">
        <v>579836000</v>
      </c>
      <c r="P11" s="152">
        <v>579139000</v>
      </c>
      <c r="Q11" s="152">
        <v>597415000</v>
      </c>
      <c r="R11" s="152">
        <v>603045000</v>
      </c>
      <c r="S11" s="152">
        <v>643361000</v>
      </c>
      <c r="T11" s="152">
        <v>680790000</v>
      </c>
      <c r="U11" s="152">
        <v>683699000</v>
      </c>
      <c r="V11" s="152">
        <v>604971000</v>
      </c>
      <c r="W11" s="152">
        <v>688513000</v>
      </c>
      <c r="X11" s="152">
        <v>729119000</v>
      </c>
      <c r="Y11" s="152">
        <v>749030000</v>
      </c>
      <c r="Z11" s="152">
        <v>752953000</v>
      </c>
      <c r="AA11" s="152">
        <v>790728000</v>
      </c>
      <c r="AB11" s="152">
        <v>820391000</v>
      </c>
      <c r="AC11" s="152">
        <v>864201000</v>
      </c>
      <c r="AD11" s="152">
        <v>897238000</v>
      </c>
      <c r="AE11" s="152">
        <v>918979000</v>
      </c>
      <c r="AF11" s="152">
        <v>936191000</v>
      </c>
      <c r="AG11" s="152">
        <v>906563000</v>
      </c>
      <c r="AH11" s="152">
        <v>962982000</v>
      </c>
      <c r="AI11" s="152">
        <v>1031625000</v>
      </c>
      <c r="AJ11" s="153" t="s">
        <v>70</v>
      </c>
      <c r="AK11" s="154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  <c r="FW11" s="157"/>
      <c r="FX11" s="157"/>
      <c r="FY11" s="157"/>
      <c r="FZ11" s="157"/>
      <c r="GA11" s="157"/>
      <c r="GB11" s="157"/>
      <c r="GC11" s="157"/>
      <c r="GD11" s="157"/>
      <c r="GE11" s="157"/>
      <c r="GF11" s="157"/>
      <c r="GG11" s="157"/>
      <c r="GH11" s="157"/>
      <c r="GI11" s="157"/>
      <c r="GJ11" s="157"/>
      <c r="GK11" s="157"/>
      <c r="GL11" s="157"/>
      <c r="GM11" s="157"/>
      <c r="GN11" s="157"/>
      <c r="GO11" s="157"/>
      <c r="GP11" s="157"/>
      <c r="GQ11" s="157"/>
      <c r="GR11" s="157"/>
      <c r="GS11" s="157"/>
      <c r="GT11" s="157"/>
      <c r="GU11" s="157"/>
      <c r="GV11" s="157"/>
      <c r="GW11" s="157"/>
      <c r="GX11" s="157"/>
      <c r="GY11" s="157"/>
      <c r="GZ11" s="157"/>
      <c r="HA11" s="157"/>
      <c r="HB11" s="157"/>
      <c r="HC11" s="157"/>
      <c r="HD11" s="157"/>
      <c r="HE11" s="157"/>
      <c r="HF11" s="157"/>
      <c r="HG11" s="157"/>
      <c r="HH11" s="157"/>
      <c r="HI11" s="157"/>
      <c r="HJ11" s="157"/>
      <c r="HK11" s="157"/>
      <c r="HL11" s="157"/>
      <c r="HM11" s="157"/>
      <c r="HN11" s="157"/>
      <c r="HO11" s="157"/>
      <c r="HP11" s="157"/>
      <c r="HQ11" s="157"/>
      <c r="HR11" s="157"/>
      <c r="HS11" s="157"/>
      <c r="HT11" s="157"/>
      <c r="HU11" s="157"/>
      <c r="HV11" s="157"/>
      <c r="HW11" s="157"/>
      <c r="HX11" s="157"/>
      <c r="HY11" s="157"/>
      <c r="HZ11" s="157"/>
      <c r="IA11" s="157"/>
      <c r="IB11" s="157"/>
      <c r="IC11" s="157"/>
      <c r="ID11" s="157"/>
      <c r="IE11" s="157"/>
      <c r="IF11" s="157"/>
      <c r="IG11" s="157"/>
      <c r="IH11" s="157"/>
      <c r="II11" s="157"/>
      <c r="IJ11" s="157"/>
      <c r="IK11" s="157"/>
      <c r="IL11" s="157"/>
      <c r="IM11" s="157"/>
      <c r="IN11" s="157"/>
      <c r="IO11" s="157"/>
      <c r="IP11" s="157"/>
      <c r="IQ11" s="157"/>
      <c r="IR11" s="157"/>
      <c r="IS11" s="157"/>
      <c r="IT11" s="157"/>
      <c r="IU11" s="157"/>
      <c r="IV11" s="157"/>
    </row>
    <row r="12" spans="1:256" s="114" customFormat="1" ht="12.75" customHeight="1">
      <c r="A12" s="194" t="s">
        <v>71</v>
      </c>
      <c r="B12" s="156" t="s">
        <v>212</v>
      </c>
      <c r="C12" s="226" t="s">
        <v>213</v>
      </c>
      <c r="D12" s="152">
        <v>444615000</v>
      </c>
      <c r="E12" s="152">
        <v>450088000</v>
      </c>
      <c r="F12" s="152">
        <v>426878000</v>
      </c>
      <c r="G12" s="152">
        <v>434967000</v>
      </c>
      <c r="H12" s="152">
        <v>446061000</v>
      </c>
      <c r="I12" s="152">
        <v>442595000</v>
      </c>
      <c r="J12" s="152">
        <v>452838000</v>
      </c>
      <c r="K12" s="152">
        <v>468567000</v>
      </c>
      <c r="L12" s="152">
        <v>467800000</v>
      </c>
      <c r="M12" s="152">
        <v>486433000</v>
      </c>
      <c r="N12" s="152">
        <v>494926000</v>
      </c>
      <c r="O12" s="152">
        <v>490405000</v>
      </c>
      <c r="P12" s="152">
        <v>493720000</v>
      </c>
      <c r="Q12" s="152">
        <v>514281000</v>
      </c>
      <c r="R12" s="152">
        <v>522575000</v>
      </c>
      <c r="S12" s="152">
        <v>560151000</v>
      </c>
      <c r="T12" s="152">
        <v>593110000</v>
      </c>
      <c r="U12" s="152">
        <v>592151000</v>
      </c>
      <c r="V12" s="152">
        <v>513651000</v>
      </c>
      <c r="W12" s="152">
        <v>588587000</v>
      </c>
      <c r="X12" s="152">
        <v>623147000</v>
      </c>
      <c r="Y12" s="152">
        <v>638638000</v>
      </c>
      <c r="Z12" s="152">
        <v>640727000</v>
      </c>
      <c r="AA12" s="152">
        <v>671145000</v>
      </c>
      <c r="AB12" s="152">
        <v>695484000</v>
      </c>
      <c r="AC12" s="152">
        <v>731653000</v>
      </c>
      <c r="AD12" s="152">
        <v>759244000</v>
      </c>
      <c r="AE12" s="152">
        <v>770935000</v>
      </c>
      <c r="AF12" s="152">
        <v>781868000</v>
      </c>
      <c r="AG12" s="152">
        <v>739234000</v>
      </c>
      <c r="AH12" s="152">
        <v>783180000</v>
      </c>
      <c r="AI12" s="152">
        <v>820523000</v>
      </c>
      <c r="AJ12" s="153" t="s">
        <v>71</v>
      </c>
      <c r="AK12" s="16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  <c r="DQ12" s="155"/>
      <c r="DR12" s="155"/>
      <c r="DS12" s="155"/>
      <c r="DT12" s="155"/>
      <c r="DU12" s="155"/>
      <c r="DV12" s="155"/>
      <c r="DW12" s="155"/>
      <c r="DX12" s="155"/>
      <c r="DY12" s="155"/>
      <c r="DZ12" s="155"/>
      <c r="EA12" s="155"/>
      <c r="EB12" s="155"/>
      <c r="EC12" s="155"/>
      <c r="ED12" s="155"/>
      <c r="EE12" s="155"/>
      <c r="EF12" s="155"/>
      <c r="EG12" s="155"/>
      <c r="EH12" s="155"/>
      <c r="EI12" s="155"/>
      <c r="EJ12" s="155"/>
      <c r="EK12" s="155"/>
      <c r="EL12" s="155"/>
      <c r="EM12" s="155"/>
      <c r="EN12" s="155"/>
      <c r="EO12" s="155"/>
      <c r="EP12" s="155"/>
      <c r="EQ12" s="155"/>
      <c r="ER12" s="155"/>
      <c r="ES12" s="155"/>
      <c r="ET12" s="155"/>
      <c r="EU12" s="155"/>
      <c r="EV12" s="155"/>
      <c r="EW12" s="155"/>
      <c r="EX12" s="155"/>
      <c r="EY12" s="155"/>
      <c r="EZ12" s="155"/>
      <c r="FA12" s="155"/>
      <c r="FB12" s="155"/>
      <c r="FC12" s="155"/>
      <c r="FD12" s="155"/>
      <c r="FE12" s="155"/>
      <c r="FF12" s="155"/>
      <c r="FG12" s="155"/>
      <c r="FH12" s="155"/>
      <c r="FI12" s="155"/>
      <c r="FJ12" s="155"/>
      <c r="FK12" s="155"/>
      <c r="FL12" s="155"/>
      <c r="FM12" s="155"/>
      <c r="FN12" s="155"/>
      <c r="FO12" s="155"/>
      <c r="FP12" s="155"/>
      <c r="FQ12" s="155"/>
      <c r="FR12" s="155"/>
      <c r="FS12" s="155"/>
      <c r="FT12" s="155"/>
      <c r="FU12" s="155"/>
      <c r="FV12" s="155"/>
      <c r="FW12" s="155"/>
      <c r="FX12" s="155"/>
      <c r="FY12" s="155"/>
      <c r="FZ12" s="155"/>
      <c r="GA12" s="155"/>
      <c r="GB12" s="155"/>
      <c r="GC12" s="155"/>
      <c r="GD12" s="155"/>
      <c r="GE12" s="155"/>
      <c r="GF12" s="155"/>
      <c r="GG12" s="155"/>
      <c r="GH12" s="155"/>
      <c r="GI12" s="155"/>
      <c r="GJ12" s="155"/>
      <c r="GK12" s="155"/>
      <c r="GL12" s="155"/>
      <c r="GM12" s="155"/>
      <c r="GN12" s="155"/>
      <c r="GO12" s="155"/>
      <c r="GP12" s="155"/>
      <c r="GQ12" s="155"/>
      <c r="GR12" s="155"/>
      <c r="GS12" s="155"/>
      <c r="GT12" s="155"/>
      <c r="GU12" s="155"/>
      <c r="GV12" s="155"/>
      <c r="GW12" s="155"/>
      <c r="GX12" s="155"/>
      <c r="GY12" s="155"/>
      <c r="GZ12" s="155"/>
      <c r="HA12" s="155"/>
      <c r="HB12" s="155"/>
      <c r="HC12" s="155"/>
      <c r="HD12" s="155"/>
      <c r="HE12" s="155"/>
      <c r="HF12" s="155"/>
      <c r="HG12" s="155"/>
      <c r="HH12" s="155"/>
      <c r="HI12" s="155"/>
      <c r="HJ12" s="155"/>
      <c r="HK12" s="155"/>
      <c r="HL12" s="155"/>
      <c r="HM12" s="155"/>
      <c r="HN12" s="155"/>
      <c r="HO12" s="155"/>
      <c r="HP12" s="155"/>
      <c r="HQ12" s="155"/>
      <c r="HR12" s="155"/>
      <c r="HS12" s="155"/>
      <c r="HT12" s="155"/>
      <c r="HU12" s="155"/>
      <c r="HV12" s="155"/>
      <c r="HW12" s="155"/>
      <c r="HX12" s="155"/>
      <c r="HY12" s="155"/>
      <c r="HZ12" s="155"/>
      <c r="IA12" s="155"/>
      <c r="IB12" s="155"/>
      <c r="IC12" s="155"/>
      <c r="ID12" s="155"/>
      <c r="IE12" s="155"/>
      <c r="IF12" s="155"/>
      <c r="IG12" s="155"/>
      <c r="IH12" s="155"/>
      <c r="II12" s="155"/>
      <c r="IJ12" s="155"/>
      <c r="IK12" s="155"/>
      <c r="IL12" s="155"/>
      <c r="IM12" s="155"/>
      <c r="IN12" s="155"/>
      <c r="IO12" s="155"/>
      <c r="IP12" s="155"/>
      <c r="IQ12" s="155"/>
      <c r="IR12" s="155"/>
      <c r="IS12" s="155"/>
      <c r="IT12" s="155"/>
      <c r="IU12" s="155"/>
      <c r="IV12" s="155"/>
    </row>
    <row r="13" spans="1:256" ht="12.75" customHeight="1">
      <c r="A13" s="194" t="s">
        <v>72</v>
      </c>
      <c r="B13" s="158" t="s">
        <v>163</v>
      </c>
      <c r="C13" s="227" t="s">
        <v>164</v>
      </c>
      <c r="D13" s="159">
        <v>10693000</v>
      </c>
      <c r="E13" s="159">
        <v>10507000</v>
      </c>
      <c r="F13" s="159">
        <v>10630000</v>
      </c>
      <c r="G13" s="159">
        <v>9862000</v>
      </c>
      <c r="H13" s="159">
        <v>9652000</v>
      </c>
      <c r="I13" s="159">
        <v>5718000</v>
      </c>
      <c r="J13" s="159">
        <v>5259000</v>
      </c>
      <c r="K13" s="159">
        <v>5112000</v>
      </c>
      <c r="L13" s="159">
        <v>4847000</v>
      </c>
      <c r="M13" s="159">
        <v>5075000</v>
      </c>
      <c r="N13" s="159">
        <v>4202000</v>
      </c>
      <c r="O13" s="159">
        <v>4418000</v>
      </c>
      <c r="P13" s="159">
        <v>3755000</v>
      </c>
      <c r="Q13" s="159">
        <v>3918000</v>
      </c>
      <c r="R13" s="159">
        <v>3942000</v>
      </c>
      <c r="S13" s="159">
        <v>4910000</v>
      </c>
      <c r="T13" s="159">
        <v>4954000</v>
      </c>
      <c r="U13" s="159">
        <v>6342000</v>
      </c>
      <c r="V13" s="159">
        <v>5065000</v>
      </c>
      <c r="W13" s="159">
        <v>5186000</v>
      </c>
      <c r="X13" s="159">
        <v>5402000</v>
      </c>
      <c r="Y13" s="159">
        <v>5796000</v>
      </c>
      <c r="Z13" s="159">
        <v>5125000</v>
      </c>
      <c r="AA13" s="159">
        <v>4901000</v>
      </c>
      <c r="AB13" s="159">
        <v>4606000</v>
      </c>
      <c r="AC13" s="159">
        <v>4026000</v>
      </c>
      <c r="AD13" s="159">
        <v>4262000</v>
      </c>
      <c r="AE13" s="159">
        <v>4351000</v>
      </c>
      <c r="AF13" s="159">
        <v>4568000</v>
      </c>
      <c r="AG13" s="159">
        <v>4405000</v>
      </c>
      <c r="AH13" s="159">
        <v>7008000</v>
      </c>
      <c r="AI13" s="105" t="s">
        <v>299</v>
      </c>
      <c r="AJ13" s="153" t="s">
        <v>72</v>
      </c>
      <c r="AK13" s="154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  <c r="DE13" s="155"/>
      <c r="DF13" s="155"/>
      <c r="DG13" s="155"/>
      <c r="DH13" s="155"/>
      <c r="DI13" s="155"/>
      <c r="DJ13" s="155"/>
      <c r="DK13" s="155"/>
      <c r="DL13" s="155"/>
      <c r="DM13" s="155"/>
      <c r="DN13" s="155"/>
      <c r="DO13" s="155"/>
      <c r="DP13" s="155"/>
      <c r="DQ13" s="155"/>
      <c r="DR13" s="155"/>
      <c r="DS13" s="155"/>
      <c r="DT13" s="155"/>
      <c r="DU13" s="155"/>
      <c r="DV13" s="155"/>
      <c r="DW13" s="155"/>
      <c r="DX13" s="155"/>
      <c r="DY13" s="155"/>
      <c r="DZ13" s="155"/>
      <c r="EA13" s="155"/>
      <c r="EB13" s="155"/>
      <c r="EC13" s="155"/>
      <c r="ED13" s="155"/>
      <c r="EE13" s="155"/>
      <c r="EF13" s="155"/>
      <c r="EG13" s="155"/>
      <c r="EH13" s="155"/>
      <c r="EI13" s="155"/>
      <c r="EJ13" s="155"/>
      <c r="EK13" s="155"/>
      <c r="EL13" s="155"/>
      <c r="EM13" s="155"/>
      <c r="EN13" s="155"/>
      <c r="EO13" s="155"/>
      <c r="EP13" s="155"/>
      <c r="EQ13" s="155"/>
      <c r="ER13" s="155"/>
      <c r="ES13" s="155"/>
      <c r="ET13" s="155"/>
      <c r="EU13" s="155"/>
      <c r="EV13" s="155"/>
      <c r="EW13" s="155"/>
      <c r="EX13" s="155"/>
      <c r="EY13" s="155"/>
      <c r="EZ13" s="155"/>
      <c r="FA13" s="155"/>
      <c r="FB13" s="155"/>
      <c r="FC13" s="155"/>
      <c r="FD13" s="155"/>
      <c r="FE13" s="155"/>
      <c r="FF13" s="155"/>
      <c r="FG13" s="155"/>
      <c r="FH13" s="155"/>
      <c r="FI13" s="155"/>
      <c r="FJ13" s="155"/>
      <c r="FK13" s="155"/>
      <c r="FL13" s="155"/>
      <c r="FM13" s="155"/>
      <c r="FN13" s="155"/>
      <c r="FO13" s="155"/>
      <c r="FP13" s="155"/>
      <c r="FQ13" s="155"/>
      <c r="FR13" s="155"/>
      <c r="FS13" s="155"/>
      <c r="FT13" s="155"/>
      <c r="FU13" s="155"/>
      <c r="FV13" s="155"/>
      <c r="FW13" s="155"/>
      <c r="FX13" s="155"/>
      <c r="FY13" s="155"/>
      <c r="FZ13" s="155"/>
      <c r="GA13" s="155"/>
      <c r="GB13" s="155"/>
      <c r="GC13" s="155"/>
      <c r="GD13" s="155"/>
      <c r="GE13" s="155"/>
      <c r="GF13" s="155"/>
      <c r="GG13" s="155"/>
      <c r="GH13" s="155"/>
      <c r="GI13" s="155"/>
      <c r="GJ13" s="155"/>
      <c r="GK13" s="155"/>
      <c r="GL13" s="155"/>
      <c r="GM13" s="155"/>
      <c r="GN13" s="155"/>
      <c r="GO13" s="155"/>
      <c r="GP13" s="155"/>
      <c r="GQ13" s="155"/>
      <c r="GR13" s="155"/>
      <c r="GS13" s="155"/>
      <c r="GT13" s="155"/>
      <c r="GU13" s="155"/>
      <c r="GV13" s="155"/>
      <c r="GW13" s="155"/>
      <c r="GX13" s="155"/>
      <c r="GY13" s="155"/>
      <c r="GZ13" s="155"/>
      <c r="HA13" s="155"/>
      <c r="HB13" s="155"/>
      <c r="HC13" s="155"/>
      <c r="HD13" s="155"/>
      <c r="HE13" s="155"/>
      <c r="HF13" s="155"/>
      <c r="HG13" s="155"/>
      <c r="HH13" s="155"/>
      <c r="HI13" s="155"/>
      <c r="HJ13" s="155"/>
      <c r="HK13" s="155"/>
      <c r="HL13" s="155"/>
      <c r="HM13" s="155"/>
      <c r="HN13" s="155"/>
      <c r="HO13" s="155"/>
      <c r="HP13" s="155"/>
      <c r="HQ13" s="155"/>
      <c r="HR13" s="155"/>
      <c r="HS13" s="155"/>
      <c r="HT13" s="155"/>
      <c r="HU13" s="155"/>
      <c r="HV13" s="155"/>
      <c r="HW13" s="155"/>
      <c r="HX13" s="155"/>
      <c r="HY13" s="155"/>
      <c r="HZ13" s="155"/>
      <c r="IA13" s="155"/>
      <c r="IB13" s="155"/>
      <c r="IC13" s="155"/>
      <c r="ID13" s="155"/>
      <c r="IE13" s="155"/>
      <c r="IF13" s="155"/>
      <c r="IG13" s="155"/>
      <c r="IH13" s="155"/>
      <c r="II13" s="155"/>
      <c r="IJ13" s="155"/>
      <c r="IK13" s="155"/>
      <c r="IL13" s="155"/>
      <c r="IM13" s="155"/>
      <c r="IN13" s="155"/>
      <c r="IO13" s="155"/>
      <c r="IP13" s="155"/>
      <c r="IQ13" s="155"/>
      <c r="IR13" s="155"/>
      <c r="IS13" s="155"/>
      <c r="IT13" s="155"/>
      <c r="IU13" s="155"/>
      <c r="IV13" s="155"/>
    </row>
    <row r="14" spans="1:256" ht="12.75" customHeight="1">
      <c r="A14" s="194" t="s">
        <v>73</v>
      </c>
      <c r="B14" s="160" t="s">
        <v>165</v>
      </c>
      <c r="C14" s="227" t="s">
        <v>166</v>
      </c>
      <c r="D14" s="159">
        <v>394020000</v>
      </c>
      <c r="E14" s="159">
        <v>397887000</v>
      </c>
      <c r="F14" s="159">
        <v>373318000</v>
      </c>
      <c r="G14" s="159">
        <v>380633000</v>
      </c>
      <c r="H14" s="159">
        <v>389128000</v>
      </c>
      <c r="I14" s="159">
        <v>385417000</v>
      </c>
      <c r="J14" s="159">
        <v>396719000</v>
      </c>
      <c r="K14" s="159">
        <v>411140000</v>
      </c>
      <c r="L14" s="159">
        <v>411785000</v>
      </c>
      <c r="M14" s="159">
        <v>433333000</v>
      </c>
      <c r="N14" s="159">
        <v>441920000</v>
      </c>
      <c r="O14" s="159">
        <v>435006000</v>
      </c>
      <c r="P14" s="159">
        <v>438766000</v>
      </c>
      <c r="Q14" s="159">
        <v>453270000</v>
      </c>
      <c r="R14" s="159">
        <v>459258000</v>
      </c>
      <c r="S14" s="159">
        <v>492752000</v>
      </c>
      <c r="T14" s="159">
        <v>521260000</v>
      </c>
      <c r="U14" s="159">
        <v>510560000</v>
      </c>
      <c r="V14" s="159">
        <v>432487000</v>
      </c>
      <c r="W14" s="159">
        <v>505064000</v>
      </c>
      <c r="X14" s="159">
        <v>544988000</v>
      </c>
      <c r="Y14" s="159">
        <v>553357000</v>
      </c>
      <c r="Z14" s="159">
        <v>560167000</v>
      </c>
      <c r="AA14" s="159">
        <v>592055000</v>
      </c>
      <c r="AB14" s="159">
        <v>615764000</v>
      </c>
      <c r="AC14" s="159">
        <v>647696000</v>
      </c>
      <c r="AD14" s="159">
        <v>666185000</v>
      </c>
      <c r="AE14" s="159">
        <v>674397000</v>
      </c>
      <c r="AF14" s="159">
        <v>679253000</v>
      </c>
      <c r="AG14" s="159">
        <v>636977000</v>
      </c>
      <c r="AH14" s="159">
        <v>679112000</v>
      </c>
      <c r="AI14" s="159">
        <v>713489000</v>
      </c>
      <c r="AJ14" s="153" t="s">
        <v>73</v>
      </c>
      <c r="AK14" s="154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5"/>
      <c r="DN14" s="155"/>
      <c r="DO14" s="155"/>
      <c r="DP14" s="155"/>
      <c r="DQ14" s="155"/>
      <c r="DR14" s="155"/>
      <c r="DS14" s="155"/>
      <c r="DT14" s="155"/>
      <c r="DU14" s="155"/>
      <c r="DV14" s="155"/>
      <c r="DW14" s="155"/>
      <c r="DX14" s="155"/>
      <c r="DY14" s="155"/>
      <c r="DZ14" s="155"/>
      <c r="EA14" s="155"/>
      <c r="EB14" s="155"/>
      <c r="EC14" s="155"/>
      <c r="ED14" s="155"/>
      <c r="EE14" s="155"/>
      <c r="EF14" s="155"/>
      <c r="EG14" s="155"/>
      <c r="EH14" s="155"/>
      <c r="EI14" s="155"/>
      <c r="EJ14" s="155"/>
      <c r="EK14" s="155"/>
      <c r="EL14" s="155"/>
      <c r="EM14" s="155"/>
      <c r="EN14" s="155"/>
      <c r="EO14" s="155"/>
      <c r="EP14" s="155"/>
      <c r="EQ14" s="155"/>
      <c r="ER14" s="155"/>
      <c r="ES14" s="155"/>
      <c r="ET14" s="155"/>
      <c r="EU14" s="155"/>
      <c r="EV14" s="155"/>
      <c r="EW14" s="155"/>
      <c r="EX14" s="155"/>
      <c r="EY14" s="155"/>
      <c r="EZ14" s="155"/>
      <c r="FA14" s="155"/>
      <c r="FB14" s="155"/>
      <c r="FC14" s="155"/>
      <c r="FD14" s="155"/>
      <c r="FE14" s="155"/>
      <c r="FF14" s="155"/>
      <c r="FG14" s="155"/>
      <c r="FH14" s="155"/>
      <c r="FI14" s="155"/>
      <c r="FJ14" s="155"/>
      <c r="FK14" s="155"/>
      <c r="FL14" s="155"/>
      <c r="FM14" s="155"/>
      <c r="FN14" s="155"/>
      <c r="FO14" s="155"/>
      <c r="FP14" s="155"/>
      <c r="FQ14" s="155"/>
      <c r="FR14" s="155"/>
      <c r="FS14" s="155"/>
      <c r="FT14" s="155"/>
      <c r="FU14" s="155"/>
      <c r="FV14" s="155"/>
      <c r="FW14" s="155"/>
      <c r="FX14" s="155"/>
      <c r="FY14" s="155"/>
      <c r="FZ14" s="155"/>
      <c r="GA14" s="155"/>
      <c r="GB14" s="155"/>
      <c r="GC14" s="155"/>
      <c r="GD14" s="155"/>
      <c r="GE14" s="155"/>
      <c r="GF14" s="155"/>
      <c r="GG14" s="155"/>
      <c r="GH14" s="155"/>
      <c r="GI14" s="155"/>
      <c r="GJ14" s="155"/>
      <c r="GK14" s="155"/>
      <c r="GL14" s="155"/>
      <c r="GM14" s="155"/>
      <c r="GN14" s="155"/>
      <c r="GO14" s="155"/>
      <c r="GP14" s="155"/>
      <c r="GQ14" s="155"/>
      <c r="GR14" s="155"/>
      <c r="GS14" s="155"/>
      <c r="GT14" s="155"/>
      <c r="GU14" s="155"/>
      <c r="GV14" s="155"/>
      <c r="GW14" s="155"/>
      <c r="GX14" s="155"/>
      <c r="GY14" s="155"/>
      <c r="GZ14" s="155"/>
      <c r="HA14" s="155"/>
      <c r="HB14" s="155"/>
      <c r="HC14" s="155"/>
      <c r="HD14" s="155"/>
      <c r="HE14" s="155"/>
      <c r="HF14" s="155"/>
      <c r="HG14" s="155"/>
      <c r="HH14" s="155"/>
      <c r="HI14" s="155"/>
      <c r="HJ14" s="155"/>
      <c r="HK14" s="155"/>
      <c r="HL14" s="155"/>
      <c r="HM14" s="155"/>
      <c r="HN14" s="155"/>
      <c r="HO14" s="155"/>
      <c r="HP14" s="155"/>
      <c r="HQ14" s="155"/>
      <c r="HR14" s="155"/>
      <c r="HS14" s="155"/>
      <c r="HT14" s="155"/>
      <c r="HU14" s="155"/>
      <c r="HV14" s="155"/>
      <c r="HW14" s="155"/>
      <c r="HX14" s="155"/>
      <c r="HY14" s="155"/>
      <c r="HZ14" s="155"/>
      <c r="IA14" s="155"/>
      <c r="IB14" s="155"/>
      <c r="IC14" s="155"/>
      <c r="ID14" s="155"/>
      <c r="IE14" s="155"/>
      <c r="IF14" s="155"/>
      <c r="IG14" s="155"/>
      <c r="IH14" s="155"/>
      <c r="II14" s="155"/>
      <c r="IJ14" s="155"/>
      <c r="IK14" s="155"/>
      <c r="IL14" s="155"/>
      <c r="IM14" s="155"/>
      <c r="IN14" s="155"/>
      <c r="IO14" s="155"/>
      <c r="IP14" s="155"/>
      <c r="IQ14" s="155"/>
      <c r="IR14" s="155"/>
      <c r="IS14" s="155"/>
      <c r="IT14" s="155"/>
      <c r="IU14" s="155"/>
      <c r="IV14" s="155"/>
    </row>
    <row r="15" spans="1:256" ht="12.75" customHeight="1">
      <c r="A15" s="194" t="s">
        <v>74</v>
      </c>
      <c r="B15" s="161" t="s">
        <v>167</v>
      </c>
      <c r="C15" s="227" t="s">
        <v>168</v>
      </c>
      <c r="D15" s="117">
        <v>27337000</v>
      </c>
      <c r="E15" s="117">
        <v>27572000</v>
      </c>
      <c r="F15" s="117">
        <v>27926000</v>
      </c>
      <c r="G15" s="117">
        <v>28187000</v>
      </c>
      <c r="H15" s="117">
        <v>30482000</v>
      </c>
      <c r="I15" s="117">
        <v>34607000</v>
      </c>
      <c r="J15" s="117">
        <v>33537000</v>
      </c>
      <c r="K15" s="117">
        <v>34074000</v>
      </c>
      <c r="L15" s="117">
        <v>32816000</v>
      </c>
      <c r="M15" s="117">
        <v>29561000</v>
      </c>
      <c r="N15" s="117">
        <v>30498000</v>
      </c>
      <c r="O15" s="117">
        <v>32473000</v>
      </c>
      <c r="P15" s="117">
        <v>32014000</v>
      </c>
      <c r="Q15" s="117">
        <v>36907000</v>
      </c>
      <c r="R15" s="117">
        <v>38404000</v>
      </c>
      <c r="S15" s="117">
        <v>41198000</v>
      </c>
      <c r="T15" s="117">
        <v>44713000</v>
      </c>
      <c r="U15" s="117">
        <v>51856000</v>
      </c>
      <c r="V15" s="117">
        <v>53674000</v>
      </c>
      <c r="W15" s="117">
        <v>54789000</v>
      </c>
      <c r="X15" s="117">
        <v>47259000</v>
      </c>
      <c r="Y15" s="117">
        <v>53526000</v>
      </c>
      <c r="Z15" s="117">
        <v>49346000</v>
      </c>
      <c r="AA15" s="117">
        <v>46397000</v>
      </c>
      <c r="AB15" s="117">
        <v>46119000</v>
      </c>
      <c r="AC15" s="117">
        <v>50136000</v>
      </c>
      <c r="AD15" s="117">
        <v>57489000</v>
      </c>
      <c r="AE15" s="117">
        <v>59135000</v>
      </c>
      <c r="AF15" s="117">
        <v>63672000</v>
      </c>
      <c r="AG15" s="117">
        <v>63340000</v>
      </c>
      <c r="AH15" s="117">
        <v>64002000</v>
      </c>
      <c r="AI15" s="105" t="s">
        <v>299</v>
      </c>
      <c r="AJ15" s="153" t="s">
        <v>74</v>
      </c>
      <c r="AK15" s="154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  <c r="DP15" s="157"/>
      <c r="DQ15" s="157"/>
      <c r="DR15" s="157"/>
      <c r="DS15" s="157"/>
      <c r="DT15" s="157"/>
      <c r="DU15" s="157"/>
      <c r="DV15" s="157"/>
      <c r="DW15" s="157"/>
      <c r="DX15" s="157"/>
      <c r="DY15" s="157"/>
      <c r="DZ15" s="157"/>
      <c r="EA15" s="157"/>
      <c r="EB15" s="157"/>
      <c r="EC15" s="157"/>
      <c r="ED15" s="157"/>
      <c r="EE15" s="157"/>
      <c r="EF15" s="157"/>
      <c r="EG15" s="157"/>
      <c r="EH15" s="157"/>
      <c r="EI15" s="157"/>
      <c r="EJ15" s="157"/>
      <c r="EK15" s="157"/>
      <c r="EL15" s="157"/>
      <c r="EM15" s="157"/>
      <c r="EN15" s="157"/>
      <c r="EO15" s="157"/>
      <c r="EP15" s="157"/>
      <c r="EQ15" s="157"/>
      <c r="ER15" s="157"/>
      <c r="ES15" s="157"/>
      <c r="ET15" s="157"/>
      <c r="EU15" s="157"/>
      <c r="EV15" s="157"/>
      <c r="EW15" s="157"/>
      <c r="EX15" s="157"/>
      <c r="EY15" s="157"/>
      <c r="EZ15" s="157"/>
      <c r="FA15" s="157"/>
      <c r="FB15" s="157"/>
      <c r="FC15" s="157"/>
      <c r="FD15" s="157"/>
      <c r="FE15" s="157"/>
      <c r="FF15" s="157"/>
      <c r="FG15" s="157"/>
      <c r="FH15" s="157"/>
      <c r="FI15" s="157"/>
      <c r="FJ15" s="157"/>
      <c r="FK15" s="157"/>
      <c r="FL15" s="157"/>
      <c r="FM15" s="157"/>
      <c r="FN15" s="157"/>
      <c r="FO15" s="157"/>
      <c r="FP15" s="157"/>
      <c r="FQ15" s="157"/>
      <c r="FR15" s="157"/>
      <c r="FS15" s="157"/>
      <c r="FT15" s="157"/>
      <c r="FU15" s="157"/>
      <c r="FV15" s="157"/>
      <c r="FW15" s="157"/>
      <c r="FX15" s="157"/>
      <c r="FY15" s="157"/>
      <c r="FZ15" s="157"/>
      <c r="GA15" s="157"/>
      <c r="GB15" s="157"/>
      <c r="GC15" s="157"/>
      <c r="GD15" s="157"/>
      <c r="GE15" s="157"/>
      <c r="GF15" s="157"/>
      <c r="GG15" s="157"/>
      <c r="GH15" s="157"/>
      <c r="GI15" s="157"/>
      <c r="GJ15" s="157"/>
      <c r="GK15" s="157"/>
      <c r="GL15" s="157"/>
      <c r="GM15" s="157"/>
      <c r="GN15" s="157"/>
      <c r="GO15" s="157"/>
      <c r="GP15" s="157"/>
      <c r="GQ15" s="157"/>
      <c r="GR15" s="157"/>
      <c r="GS15" s="157"/>
      <c r="GT15" s="157"/>
      <c r="GU15" s="157"/>
      <c r="GV15" s="157"/>
      <c r="GW15" s="157"/>
      <c r="GX15" s="157"/>
      <c r="GY15" s="157"/>
      <c r="GZ15" s="157"/>
      <c r="HA15" s="157"/>
      <c r="HB15" s="157"/>
      <c r="HC15" s="157"/>
      <c r="HD15" s="157"/>
      <c r="HE15" s="157"/>
      <c r="HF15" s="157"/>
      <c r="HG15" s="157"/>
      <c r="HH15" s="157"/>
      <c r="HI15" s="157"/>
      <c r="HJ15" s="157"/>
      <c r="HK15" s="157"/>
      <c r="HL15" s="157"/>
      <c r="HM15" s="157"/>
      <c r="HN15" s="157"/>
      <c r="HO15" s="157"/>
      <c r="HP15" s="157"/>
      <c r="HQ15" s="157"/>
      <c r="HR15" s="157"/>
      <c r="HS15" s="157"/>
      <c r="HT15" s="157"/>
      <c r="HU15" s="157"/>
      <c r="HV15" s="157"/>
      <c r="HW15" s="157"/>
      <c r="HX15" s="157"/>
      <c r="HY15" s="157"/>
      <c r="HZ15" s="157"/>
      <c r="IA15" s="157"/>
      <c r="IB15" s="157"/>
      <c r="IC15" s="157"/>
      <c r="ID15" s="157"/>
      <c r="IE15" s="157"/>
      <c r="IF15" s="157"/>
      <c r="IG15" s="157"/>
      <c r="IH15" s="157"/>
      <c r="II15" s="157"/>
      <c r="IJ15" s="157"/>
      <c r="IK15" s="157"/>
      <c r="IL15" s="157"/>
      <c r="IM15" s="157"/>
      <c r="IN15" s="157"/>
      <c r="IO15" s="157"/>
      <c r="IP15" s="157"/>
      <c r="IQ15" s="157"/>
      <c r="IR15" s="157"/>
      <c r="IS15" s="157"/>
      <c r="IT15" s="157"/>
      <c r="IU15" s="157"/>
      <c r="IV15" s="157"/>
    </row>
    <row r="16" spans="1:256" ht="12.75" customHeight="1">
      <c r="A16" s="194" t="s">
        <v>75</v>
      </c>
      <c r="B16" s="162" t="s">
        <v>169</v>
      </c>
      <c r="C16" s="227" t="s">
        <v>170</v>
      </c>
      <c r="D16" s="163">
        <v>12565000</v>
      </c>
      <c r="E16" s="163">
        <v>14122000</v>
      </c>
      <c r="F16" s="163">
        <v>15004000</v>
      </c>
      <c r="G16" s="163">
        <v>16285000</v>
      </c>
      <c r="H16" s="163">
        <v>16799000</v>
      </c>
      <c r="I16" s="163">
        <v>16853000</v>
      </c>
      <c r="J16" s="163">
        <v>17323000</v>
      </c>
      <c r="K16" s="163">
        <v>18241000</v>
      </c>
      <c r="L16" s="163">
        <v>18352000</v>
      </c>
      <c r="M16" s="163">
        <v>18464000</v>
      </c>
      <c r="N16" s="163">
        <v>18306000</v>
      </c>
      <c r="O16" s="163">
        <v>18508000</v>
      </c>
      <c r="P16" s="163">
        <v>19185000</v>
      </c>
      <c r="Q16" s="163">
        <v>20186000</v>
      </c>
      <c r="R16" s="163">
        <v>20971000</v>
      </c>
      <c r="S16" s="163">
        <v>21291000</v>
      </c>
      <c r="T16" s="163">
        <v>22183000</v>
      </c>
      <c r="U16" s="163">
        <v>23393000</v>
      </c>
      <c r="V16" s="163">
        <v>22425000</v>
      </c>
      <c r="W16" s="163">
        <v>23548000</v>
      </c>
      <c r="X16" s="163">
        <v>25498000</v>
      </c>
      <c r="Y16" s="163">
        <v>25959000</v>
      </c>
      <c r="Z16" s="163">
        <v>26089000</v>
      </c>
      <c r="AA16" s="163">
        <v>27792000</v>
      </c>
      <c r="AB16" s="163">
        <v>28995000</v>
      </c>
      <c r="AC16" s="163">
        <v>29795000</v>
      </c>
      <c r="AD16" s="163">
        <v>31308000</v>
      </c>
      <c r="AE16" s="163">
        <v>33052000</v>
      </c>
      <c r="AF16" s="163">
        <v>34375000</v>
      </c>
      <c r="AG16" s="163">
        <v>34512000</v>
      </c>
      <c r="AH16" s="163">
        <v>33058000</v>
      </c>
      <c r="AI16" s="105" t="s">
        <v>299</v>
      </c>
      <c r="AJ16" s="153" t="s">
        <v>75</v>
      </c>
      <c r="AK16" s="154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  <c r="DP16" s="157"/>
      <c r="DQ16" s="157"/>
      <c r="DR16" s="157"/>
      <c r="DS16" s="157"/>
      <c r="DT16" s="157"/>
      <c r="DU16" s="157"/>
      <c r="DV16" s="157"/>
      <c r="DW16" s="157"/>
      <c r="DX16" s="157"/>
      <c r="DY16" s="157"/>
      <c r="DZ16" s="157"/>
      <c r="EA16" s="157"/>
      <c r="EB16" s="157"/>
      <c r="EC16" s="157"/>
      <c r="ED16" s="157"/>
      <c r="EE16" s="157"/>
      <c r="EF16" s="157"/>
      <c r="EG16" s="157"/>
      <c r="EH16" s="157"/>
      <c r="EI16" s="157"/>
      <c r="EJ16" s="157"/>
      <c r="EK16" s="157"/>
      <c r="EL16" s="157"/>
      <c r="EM16" s="157"/>
      <c r="EN16" s="157"/>
      <c r="EO16" s="157"/>
      <c r="EP16" s="157"/>
      <c r="EQ16" s="157"/>
      <c r="ER16" s="157"/>
      <c r="ES16" s="157"/>
      <c r="ET16" s="157"/>
      <c r="EU16" s="157"/>
      <c r="EV16" s="157"/>
      <c r="EW16" s="157"/>
      <c r="EX16" s="157"/>
      <c r="EY16" s="157"/>
      <c r="EZ16" s="157"/>
      <c r="FA16" s="157"/>
      <c r="FB16" s="157"/>
      <c r="FC16" s="157"/>
      <c r="FD16" s="157"/>
      <c r="FE16" s="157"/>
      <c r="FF16" s="157"/>
      <c r="FG16" s="157"/>
      <c r="FH16" s="157"/>
      <c r="FI16" s="157"/>
      <c r="FJ16" s="157"/>
      <c r="FK16" s="157"/>
      <c r="FL16" s="157"/>
      <c r="FM16" s="157"/>
      <c r="FN16" s="157"/>
      <c r="FO16" s="157"/>
      <c r="FP16" s="157"/>
      <c r="FQ16" s="157"/>
      <c r="FR16" s="157"/>
      <c r="FS16" s="157"/>
      <c r="FT16" s="157"/>
      <c r="FU16" s="157"/>
      <c r="FV16" s="157"/>
      <c r="FW16" s="157"/>
      <c r="FX16" s="157"/>
      <c r="FY16" s="157"/>
      <c r="FZ16" s="157"/>
      <c r="GA16" s="157"/>
      <c r="GB16" s="157"/>
      <c r="GC16" s="157"/>
      <c r="GD16" s="157"/>
      <c r="GE16" s="157"/>
      <c r="GF16" s="157"/>
      <c r="GG16" s="157"/>
      <c r="GH16" s="157"/>
      <c r="GI16" s="157"/>
      <c r="GJ16" s="157"/>
      <c r="GK16" s="157"/>
      <c r="GL16" s="157"/>
      <c r="GM16" s="157"/>
      <c r="GN16" s="157"/>
      <c r="GO16" s="157"/>
      <c r="GP16" s="157"/>
      <c r="GQ16" s="157"/>
      <c r="GR16" s="157"/>
      <c r="GS16" s="157"/>
      <c r="GT16" s="157"/>
      <c r="GU16" s="157"/>
      <c r="GV16" s="157"/>
      <c r="GW16" s="157"/>
      <c r="GX16" s="157"/>
      <c r="GY16" s="157"/>
      <c r="GZ16" s="157"/>
      <c r="HA16" s="157"/>
      <c r="HB16" s="157"/>
      <c r="HC16" s="157"/>
      <c r="HD16" s="157"/>
      <c r="HE16" s="157"/>
      <c r="HF16" s="157"/>
      <c r="HG16" s="157"/>
      <c r="HH16" s="157"/>
      <c r="HI16" s="157"/>
      <c r="HJ16" s="157"/>
      <c r="HK16" s="157"/>
      <c r="HL16" s="157"/>
      <c r="HM16" s="157"/>
      <c r="HN16" s="157"/>
      <c r="HO16" s="157"/>
      <c r="HP16" s="157"/>
      <c r="HQ16" s="157"/>
      <c r="HR16" s="157"/>
      <c r="HS16" s="157"/>
      <c r="HT16" s="157"/>
      <c r="HU16" s="157"/>
      <c r="HV16" s="157"/>
      <c r="HW16" s="157"/>
      <c r="HX16" s="157"/>
      <c r="HY16" s="157"/>
      <c r="HZ16" s="157"/>
      <c r="IA16" s="157"/>
      <c r="IB16" s="157"/>
      <c r="IC16" s="157"/>
      <c r="ID16" s="157"/>
      <c r="IE16" s="157"/>
      <c r="IF16" s="157"/>
      <c r="IG16" s="157"/>
      <c r="IH16" s="157"/>
      <c r="II16" s="157"/>
      <c r="IJ16" s="157"/>
      <c r="IK16" s="157"/>
      <c r="IL16" s="157"/>
      <c r="IM16" s="157"/>
      <c r="IN16" s="157"/>
      <c r="IO16" s="157"/>
      <c r="IP16" s="157"/>
      <c r="IQ16" s="157"/>
      <c r="IR16" s="157"/>
      <c r="IS16" s="157"/>
      <c r="IT16" s="157"/>
      <c r="IU16" s="157"/>
      <c r="IV16" s="157"/>
    </row>
    <row r="17" spans="1:256" ht="12.75" customHeight="1">
      <c r="A17" s="194" t="s">
        <v>76</v>
      </c>
      <c r="B17" s="162" t="s">
        <v>171</v>
      </c>
      <c r="C17" s="227" t="s">
        <v>172</v>
      </c>
      <c r="D17" s="163">
        <v>87011000</v>
      </c>
      <c r="E17" s="163">
        <v>103352000</v>
      </c>
      <c r="F17" s="163">
        <v>109008000</v>
      </c>
      <c r="G17" s="163">
        <v>117502000</v>
      </c>
      <c r="H17" s="163">
        <v>117928000</v>
      </c>
      <c r="I17" s="163">
        <v>111837000</v>
      </c>
      <c r="J17" s="163">
        <v>107622000</v>
      </c>
      <c r="K17" s="163">
        <v>103216000</v>
      </c>
      <c r="L17" s="163">
        <v>101737000</v>
      </c>
      <c r="M17" s="163">
        <v>98046000</v>
      </c>
      <c r="N17" s="163">
        <v>93163000</v>
      </c>
      <c r="O17" s="163">
        <v>89431000</v>
      </c>
      <c r="P17" s="163">
        <v>85419000</v>
      </c>
      <c r="Q17" s="163">
        <v>83134000</v>
      </c>
      <c r="R17" s="163">
        <v>80470000</v>
      </c>
      <c r="S17" s="163">
        <v>83210000</v>
      </c>
      <c r="T17" s="163">
        <v>87680000</v>
      </c>
      <c r="U17" s="163">
        <v>91548000</v>
      </c>
      <c r="V17" s="163">
        <v>91320000</v>
      </c>
      <c r="W17" s="163">
        <v>99926000</v>
      </c>
      <c r="X17" s="163">
        <v>105972000</v>
      </c>
      <c r="Y17" s="163">
        <v>110392000</v>
      </c>
      <c r="Z17" s="163">
        <v>112226000</v>
      </c>
      <c r="AA17" s="163">
        <v>119583000</v>
      </c>
      <c r="AB17" s="163">
        <v>124907000</v>
      </c>
      <c r="AC17" s="163">
        <v>132548000</v>
      </c>
      <c r="AD17" s="163">
        <v>137994000</v>
      </c>
      <c r="AE17" s="163">
        <v>148044000</v>
      </c>
      <c r="AF17" s="163">
        <v>154323000</v>
      </c>
      <c r="AG17" s="163">
        <v>167329000</v>
      </c>
      <c r="AH17" s="163">
        <v>179802000</v>
      </c>
      <c r="AI17" s="163">
        <v>211102000</v>
      </c>
      <c r="AJ17" s="153" t="s">
        <v>76</v>
      </c>
      <c r="AK17" s="154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  <c r="DQ17" s="157"/>
      <c r="DR17" s="157"/>
      <c r="DS17" s="157"/>
      <c r="DT17" s="157"/>
      <c r="DU17" s="157"/>
      <c r="DV17" s="157"/>
      <c r="DW17" s="157"/>
      <c r="DX17" s="157"/>
      <c r="DY17" s="157"/>
      <c r="DZ17" s="157"/>
      <c r="EA17" s="157"/>
      <c r="EB17" s="157"/>
      <c r="EC17" s="157"/>
      <c r="ED17" s="157"/>
      <c r="EE17" s="157"/>
      <c r="EF17" s="157"/>
      <c r="EG17" s="157"/>
      <c r="EH17" s="157"/>
      <c r="EI17" s="157"/>
      <c r="EJ17" s="157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/>
      <c r="EU17" s="157"/>
      <c r="EV17" s="157"/>
      <c r="EW17" s="157"/>
      <c r="EX17" s="157"/>
      <c r="EY17" s="157"/>
      <c r="EZ17" s="157"/>
      <c r="FA17" s="157"/>
      <c r="FB17" s="157"/>
      <c r="FC17" s="157"/>
      <c r="FD17" s="157"/>
      <c r="FE17" s="157"/>
      <c r="FF17" s="157"/>
      <c r="FG17" s="157"/>
      <c r="FH17" s="157"/>
      <c r="FI17" s="157"/>
      <c r="FJ17" s="157"/>
      <c r="FK17" s="157"/>
      <c r="FL17" s="157"/>
      <c r="FM17" s="157"/>
      <c r="FN17" s="157"/>
      <c r="FO17" s="157"/>
      <c r="FP17" s="157"/>
      <c r="FQ17" s="157"/>
      <c r="FR17" s="157"/>
      <c r="FS17" s="157"/>
      <c r="FT17" s="157"/>
      <c r="FU17" s="157"/>
      <c r="FV17" s="157"/>
      <c r="FW17" s="157"/>
      <c r="FX17" s="157"/>
      <c r="FY17" s="157"/>
      <c r="FZ17" s="157"/>
      <c r="GA17" s="157"/>
      <c r="GB17" s="157"/>
      <c r="GC17" s="157"/>
      <c r="GD17" s="157"/>
      <c r="GE17" s="157"/>
      <c r="GF17" s="157"/>
      <c r="GG17" s="157"/>
      <c r="GH17" s="157"/>
      <c r="GI17" s="157"/>
      <c r="GJ17" s="157"/>
      <c r="GK17" s="157"/>
      <c r="GL17" s="157"/>
      <c r="GM17" s="157"/>
      <c r="GN17" s="157"/>
      <c r="GO17" s="157"/>
      <c r="GP17" s="157"/>
      <c r="GQ17" s="157"/>
      <c r="GR17" s="157"/>
      <c r="GS17" s="157"/>
      <c r="GT17" s="157"/>
      <c r="GU17" s="157"/>
      <c r="GV17" s="157"/>
      <c r="GW17" s="157"/>
      <c r="GX17" s="157"/>
      <c r="GY17" s="157"/>
      <c r="GZ17" s="157"/>
      <c r="HA17" s="157"/>
      <c r="HB17" s="157"/>
      <c r="HC17" s="157"/>
      <c r="HD17" s="157"/>
      <c r="HE17" s="157"/>
      <c r="HF17" s="157"/>
      <c r="HG17" s="157"/>
      <c r="HH17" s="157"/>
      <c r="HI17" s="157"/>
      <c r="HJ17" s="157"/>
      <c r="HK17" s="157"/>
      <c r="HL17" s="157"/>
      <c r="HM17" s="157"/>
      <c r="HN17" s="157"/>
      <c r="HO17" s="157"/>
      <c r="HP17" s="157"/>
      <c r="HQ17" s="157"/>
      <c r="HR17" s="157"/>
      <c r="HS17" s="157"/>
      <c r="HT17" s="157"/>
      <c r="HU17" s="157"/>
      <c r="HV17" s="157"/>
      <c r="HW17" s="157"/>
      <c r="HX17" s="157"/>
      <c r="HY17" s="157"/>
      <c r="HZ17" s="157"/>
      <c r="IA17" s="157"/>
      <c r="IB17" s="157"/>
      <c r="IC17" s="157"/>
      <c r="ID17" s="157"/>
      <c r="IE17" s="157"/>
      <c r="IF17" s="157"/>
      <c r="IG17" s="157"/>
      <c r="IH17" s="157"/>
      <c r="II17" s="157"/>
      <c r="IJ17" s="157"/>
      <c r="IK17" s="157"/>
      <c r="IL17" s="157"/>
      <c r="IM17" s="157"/>
      <c r="IN17" s="157"/>
      <c r="IO17" s="157"/>
      <c r="IP17" s="157"/>
      <c r="IQ17" s="157"/>
      <c r="IR17" s="157"/>
      <c r="IS17" s="157"/>
      <c r="IT17" s="157"/>
      <c r="IU17" s="157"/>
      <c r="IV17" s="157"/>
    </row>
    <row r="18" spans="1:256" ht="12.75" customHeight="1">
      <c r="A18" s="194" t="s">
        <v>77</v>
      </c>
      <c r="B18" s="156" t="s">
        <v>173</v>
      </c>
      <c r="C18" s="226" t="s">
        <v>174</v>
      </c>
      <c r="D18" s="164">
        <v>893902000</v>
      </c>
      <c r="E18" s="164">
        <v>976700000</v>
      </c>
      <c r="F18" s="164">
        <v>1035679000</v>
      </c>
      <c r="G18" s="164">
        <v>1081322000</v>
      </c>
      <c r="H18" s="164">
        <v>1133672000</v>
      </c>
      <c r="I18" s="164">
        <v>1167202000</v>
      </c>
      <c r="J18" s="164">
        <v>1198386000</v>
      </c>
      <c r="K18" s="164">
        <v>1234430000</v>
      </c>
      <c r="L18" s="164">
        <v>1267344000</v>
      </c>
      <c r="M18" s="164">
        <v>1296349000</v>
      </c>
      <c r="N18" s="164">
        <v>1350949000</v>
      </c>
      <c r="O18" s="164">
        <v>1387495000</v>
      </c>
      <c r="P18" s="164">
        <v>1398979000</v>
      </c>
      <c r="Q18" s="164">
        <v>1430741000</v>
      </c>
      <c r="R18" s="164">
        <v>1449978000</v>
      </c>
      <c r="S18" s="164">
        <v>1496004000</v>
      </c>
      <c r="T18" s="164">
        <v>1547572000</v>
      </c>
      <c r="U18" s="164">
        <v>1584506000</v>
      </c>
      <c r="V18" s="164">
        <v>1570857000</v>
      </c>
      <c r="W18" s="164">
        <v>1596561000</v>
      </c>
      <c r="X18" s="164">
        <v>1664468000</v>
      </c>
      <c r="Y18" s="164">
        <v>1693492000</v>
      </c>
      <c r="Z18" s="164">
        <v>1748429000</v>
      </c>
      <c r="AA18" s="164">
        <v>1818185000</v>
      </c>
      <c r="AB18" s="164">
        <v>1880909000</v>
      </c>
      <c r="AC18" s="164">
        <v>1936348000</v>
      </c>
      <c r="AD18" s="164">
        <v>2019008000</v>
      </c>
      <c r="AE18" s="164">
        <v>2090566000</v>
      </c>
      <c r="AF18" s="164">
        <v>2166580000</v>
      </c>
      <c r="AG18" s="164">
        <v>2155776000</v>
      </c>
      <c r="AH18" s="164">
        <v>2264944000</v>
      </c>
      <c r="AI18" s="164">
        <v>2423972000</v>
      </c>
      <c r="AJ18" s="153" t="s">
        <v>77</v>
      </c>
      <c r="AK18" s="154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  <c r="DH18" s="157"/>
      <c r="DI18" s="157"/>
      <c r="DJ18" s="157"/>
      <c r="DK18" s="157"/>
      <c r="DL18" s="157"/>
      <c r="DM18" s="157"/>
      <c r="DN18" s="157"/>
      <c r="DO18" s="157"/>
      <c r="DP18" s="157"/>
      <c r="DQ18" s="157"/>
      <c r="DR18" s="157"/>
      <c r="DS18" s="157"/>
      <c r="DT18" s="157"/>
      <c r="DU18" s="157"/>
      <c r="DV18" s="157"/>
      <c r="DW18" s="157"/>
      <c r="DX18" s="157"/>
      <c r="DY18" s="157"/>
      <c r="DZ18" s="157"/>
      <c r="EA18" s="157"/>
      <c r="EB18" s="157"/>
      <c r="EC18" s="157"/>
      <c r="ED18" s="157"/>
      <c r="EE18" s="157"/>
      <c r="EF18" s="157"/>
      <c r="EG18" s="157"/>
      <c r="EH18" s="157"/>
      <c r="EI18" s="157"/>
      <c r="EJ18" s="157"/>
      <c r="EK18" s="157"/>
      <c r="EL18" s="157"/>
      <c r="EM18" s="157"/>
      <c r="EN18" s="157"/>
      <c r="EO18" s="157"/>
      <c r="EP18" s="157"/>
      <c r="EQ18" s="157"/>
      <c r="ER18" s="157"/>
      <c r="ES18" s="157"/>
      <c r="ET18" s="157"/>
      <c r="EU18" s="157"/>
      <c r="EV18" s="157"/>
      <c r="EW18" s="157"/>
      <c r="EX18" s="157"/>
      <c r="EY18" s="157"/>
      <c r="EZ18" s="157"/>
      <c r="FA18" s="157"/>
      <c r="FB18" s="157"/>
      <c r="FC18" s="157"/>
      <c r="FD18" s="157"/>
      <c r="FE18" s="157"/>
      <c r="FF18" s="157"/>
      <c r="FG18" s="157"/>
      <c r="FH18" s="157"/>
      <c r="FI18" s="157"/>
      <c r="FJ18" s="157"/>
      <c r="FK18" s="157"/>
      <c r="FL18" s="157"/>
      <c r="FM18" s="157"/>
      <c r="FN18" s="157"/>
      <c r="FO18" s="157"/>
      <c r="FP18" s="157"/>
      <c r="FQ18" s="157"/>
      <c r="FR18" s="157"/>
      <c r="FS18" s="157"/>
      <c r="FT18" s="157"/>
      <c r="FU18" s="157"/>
      <c r="FV18" s="157"/>
      <c r="FW18" s="157"/>
      <c r="FX18" s="157"/>
      <c r="FY18" s="157"/>
      <c r="FZ18" s="157"/>
      <c r="GA18" s="157"/>
      <c r="GB18" s="157"/>
      <c r="GC18" s="157"/>
      <c r="GD18" s="157"/>
      <c r="GE18" s="157"/>
      <c r="GF18" s="157"/>
      <c r="GG18" s="157"/>
      <c r="GH18" s="157"/>
      <c r="GI18" s="157"/>
      <c r="GJ18" s="157"/>
      <c r="GK18" s="157"/>
      <c r="GL18" s="157"/>
      <c r="GM18" s="157"/>
      <c r="GN18" s="157"/>
      <c r="GO18" s="157"/>
      <c r="GP18" s="157"/>
      <c r="GQ18" s="157"/>
      <c r="GR18" s="157"/>
      <c r="GS18" s="157"/>
      <c r="GT18" s="157"/>
      <c r="GU18" s="157"/>
      <c r="GV18" s="157"/>
      <c r="GW18" s="157"/>
      <c r="GX18" s="157"/>
      <c r="GY18" s="157"/>
      <c r="GZ18" s="157"/>
      <c r="HA18" s="157"/>
      <c r="HB18" s="157"/>
      <c r="HC18" s="157"/>
      <c r="HD18" s="157"/>
      <c r="HE18" s="157"/>
      <c r="HF18" s="157"/>
      <c r="HG18" s="157"/>
      <c r="HH18" s="157"/>
      <c r="HI18" s="157"/>
      <c r="HJ18" s="157"/>
      <c r="HK18" s="157"/>
      <c r="HL18" s="157"/>
      <c r="HM18" s="157"/>
      <c r="HN18" s="157"/>
      <c r="HO18" s="157"/>
      <c r="HP18" s="157"/>
      <c r="HQ18" s="157"/>
      <c r="HR18" s="157"/>
      <c r="HS18" s="157"/>
      <c r="HT18" s="157"/>
      <c r="HU18" s="157"/>
      <c r="HV18" s="157"/>
      <c r="HW18" s="157"/>
      <c r="HX18" s="157"/>
      <c r="HY18" s="157"/>
      <c r="HZ18" s="157"/>
      <c r="IA18" s="157"/>
      <c r="IB18" s="157"/>
      <c r="IC18" s="157"/>
      <c r="ID18" s="157"/>
      <c r="IE18" s="157"/>
      <c r="IF18" s="157"/>
      <c r="IG18" s="157"/>
      <c r="IH18" s="157"/>
      <c r="II18" s="157"/>
      <c r="IJ18" s="157"/>
      <c r="IK18" s="157"/>
      <c r="IL18" s="157"/>
      <c r="IM18" s="157"/>
      <c r="IN18" s="157"/>
      <c r="IO18" s="157"/>
      <c r="IP18" s="157"/>
      <c r="IQ18" s="157"/>
      <c r="IR18" s="157"/>
      <c r="IS18" s="157"/>
      <c r="IT18" s="157"/>
      <c r="IU18" s="157"/>
      <c r="IV18" s="157"/>
    </row>
    <row r="19" spans="1:256" ht="12.75" customHeight="1">
      <c r="A19" s="194" t="s">
        <v>78</v>
      </c>
      <c r="B19" s="156" t="s">
        <v>226</v>
      </c>
      <c r="C19" s="226" t="s">
        <v>289</v>
      </c>
      <c r="D19" s="164">
        <v>282834000</v>
      </c>
      <c r="E19" s="164">
        <v>298163000</v>
      </c>
      <c r="F19" s="164">
        <v>308009000</v>
      </c>
      <c r="G19" s="164">
        <v>321398000</v>
      </c>
      <c r="H19" s="164">
        <v>336843000</v>
      </c>
      <c r="I19" s="164">
        <v>338912000</v>
      </c>
      <c r="J19" s="164">
        <v>353534000</v>
      </c>
      <c r="K19" s="164">
        <v>374844000</v>
      </c>
      <c r="L19" s="164">
        <v>373794000</v>
      </c>
      <c r="M19" s="164">
        <v>389605000</v>
      </c>
      <c r="N19" s="164">
        <v>414417000</v>
      </c>
      <c r="O19" s="164">
        <v>421591000</v>
      </c>
      <c r="P19" s="164">
        <v>417222000</v>
      </c>
      <c r="Q19" s="164">
        <v>427554000</v>
      </c>
      <c r="R19" s="164">
        <v>434359000</v>
      </c>
      <c r="S19" s="164">
        <v>452687000</v>
      </c>
      <c r="T19" s="164">
        <v>472395000</v>
      </c>
      <c r="U19" s="164">
        <v>482163000</v>
      </c>
      <c r="V19" s="164">
        <v>470280000</v>
      </c>
      <c r="W19" s="164">
        <v>464000000</v>
      </c>
      <c r="X19" s="164">
        <v>489252000</v>
      </c>
      <c r="Y19" s="164">
        <v>493684000</v>
      </c>
      <c r="Z19" s="164">
        <v>507888000</v>
      </c>
      <c r="AA19" s="164">
        <v>536273000</v>
      </c>
      <c r="AB19" s="164">
        <v>556396000</v>
      </c>
      <c r="AC19" s="164">
        <v>577077000</v>
      </c>
      <c r="AD19" s="164">
        <v>604624000</v>
      </c>
      <c r="AE19" s="164">
        <v>628975000</v>
      </c>
      <c r="AF19" s="164">
        <v>654204000</v>
      </c>
      <c r="AG19" s="164">
        <v>633694000</v>
      </c>
      <c r="AH19" s="164">
        <v>680627000</v>
      </c>
      <c r="AI19" s="164">
        <v>766090000</v>
      </c>
      <c r="AJ19" s="153" t="s">
        <v>78</v>
      </c>
      <c r="AK19" s="154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7"/>
      <c r="DD19" s="157"/>
      <c r="DE19" s="157"/>
      <c r="DF19" s="157"/>
      <c r="DG19" s="157"/>
      <c r="DH19" s="157"/>
      <c r="DI19" s="157"/>
      <c r="DJ19" s="157"/>
      <c r="DK19" s="157"/>
      <c r="DL19" s="157"/>
      <c r="DM19" s="157"/>
      <c r="DN19" s="157"/>
      <c r="DO19" s="157"/>
      <c r="DP19" s="157"/>
      <c r="DQ19" s="157"/>
      <c r="DR19" s="157"/>
      <c r="DS19" s="157"/>
      <c r="DT19" s="157"/>
      <c r="DU19" s="157"/>
      <c r="DV19" s="157"/>
      <c r="DW19" s="157"/>
      <c r="DX19" s="157"/>
      <c r="DY19" s="157"/>
      <c r="DZ19" s="157"/>
      <c r="EA19" s="157"/>
      <c r="EB19" s="157"/>
      <c r="EC19" s="157"/>
      <c r="ED19" s="157"/>
      <c r="EE19" s="157"/>
      <c r="EF19" s="157"/>
      <c r="EG19" s="157"/>
      <c r="EH19" s="157"/>
      <c r="EI19" s="157"/>
      <c r="EJ19" s="157"/>
      <c r="EK19" s="157"/>
      <c r="EL19" s="157"/>
      <c r="EM19" s="157"/>
      <c r="EN19" s="157"/>
      <c r="EO19" s="157"/>
      <c r="EP19" s="157"/>
      <c r="EQ19" s="157"/>
      <c r="ER19" s="157"/>
      <c r="ES19" s="157"/>
      <c r="ET19" s="157"/>
      <c r="EU19" s="157"/>
      <c r="EV19" s="157"/>
      <c r="EW19" s="157"/>
      <c r="EX19" s="157"/>
      <c r="EY19" s="157"/>
      <c r="EZ19" s="157"/>
      <c r="FA19" s="157"/>
      <c r="FB19" s="157"/>
      <c r="FC19" s="157"/>
      <c r="FD19" s="157"/>
      <c r="FE19" s="157"/>
      <c r="FF19" s="157"/>
      <c r="FG19" s="157"/>
      <c r="FH19" s="157"/>
      <c r="FI19" s="157"/>
      <c r="FJ19" s="157"/>
      <c r="FK19" s="157"/>
      <c r="FL19" s="157"/>
      <c r="FM19" s="157"/>
      <c r="FN19" s="157"/>
      <c r="FO19" s="157"/>
      <c r="FP19" s="157"/>
      <c r="FQ19" s="157"/>
      <c r="FR19" s="157"/>
      <c r="FS19" s="157"/>
      <c r="FT19" s="157"/>
      <c r="FU19" s="157"/>
      <c r="FV19" s="157"/>
      <c r="FW19" s="157"/>
      <c r="FX19" s="157"/>
      <c r="FY19" s="157"/>
      <c r="FZ19" s="157"/>
      <c r="GA19" s="157"/>
      <c r="GB19" s="157"/>
      <c r="GC19" s="157"/>
      <c r="GD19" s="157"/>
      <c r="GE19" s="157"/>
      <c r="GF19" s="157"/>
      <c r="GG19" s="157"/>
      <c r="GH19" s="157"/>
      <c r="GI19" s="157"/>
      <c r="GJ19" s="157"/>
      <c r="GK19" s="157"/>
      <c r="GL19" s="157"/>
      <c r="GM19" s="157"/>
      <c r="GN19" s="157"/>
      <c r="GO19" s="157"/>
      <c r="GP19" s="157"/>
      <c r="GQ19" s="157"/>
      <c r="GR19" s="157"/>
      <c r="GS19" s="157"/>
      <c r="GT19" s="157"/>
      <c r="GU19" s="157"/>
      <c r="GV19" s="157"/>
      <c r="GW19" s="157"/>
      <c r="GX19" s="157"/>
      <c r="GY19" s="157"/>
      <c r="GZ19" s="157"/>
      <c r="HA19" s="157"/>
      <c r="HB19" s="157"/>
      <c r="HC19" s="157"/>
      <c r="HD19" s="157"/>
      <c r="HE19" s="157"/>
      <c r="HF19" s="157"/>
      <c r="HG19" s="157"/>
      <c r="HH19" s="157"/>
      <c r="HI19" s="157"/>
      <c r="HJ19" s="157"/>
      <c r="HK19" s="157"/>
      <c r="HL19" s="157"/>
      <c r="HM19" s="157"/>
      <c r="HN19" s="157"/>
      <c r="HO19" s="157"/>
      <c r="HP19" s="157"/>
      <c r="HQ19" s="157"/>
      <c r="HR19" s="157"/>
      <c r="HS19" s="157"/>
      <c r="HT19" s="157"/>
      <c r="HU19" s="157"/>
      <c r="HV19" s="157"/>
      <c r="HW19" s="157"/>
      <c r="HX19" s="157"/>
      <c r="HY19" s="157"/>
      <c r="HZ19" s="157"/>
      <c r="IA19" s="157"/>
      <c r="IB19" s="157"/>
      <c r="IC19" s="157"/>
      <c r="ID19" s="157"/>
      <c r="IE19" s="157"/>
      <c r="IF19" s="157"/>
      <c r="IG19" s="157"/>
      <c r="IH19" s="157"/>
      <c r="II19" s="157"/>
      <c r="IJ19" s="157"/>
      <c r="IK19" s="157"/>
      <c r="IL19" s="157"/>
      <c r="IM19" s="157"/>
      <c r="IN19" s="157"/>
      <c r="IO19" s="157"/>
      <c r="IP19" s="157"/>
      <c r="IQ19" s="157"/>
      <c r="IR19" s="157"/>
      <c r="IS19" s="157"/>
      <c r="IT19" s="157"/>
      <c r="IU19" s="157"/>
      <c r="IV19" s="157"/>
    </row>
    <row r="20" spans="1:256" ht="12.75" customHeight="1">
      <c r="A20" s="194" t="s">
        <v>79</v>
      </c>
      <c r="B20" s="162" t="s">
        <v>175</v>
      </c>
      <c r="C20" s="227" t="s">
        <v>176</v>
      </c>
      <c r="D20" s="163">
        <v>146544000</v>
      </c>
      <c r="E20" s="163">
        <v>152341000</v>
      </c>
      <c r="F20" s="163">
        <v>156831000</v>
      </c>
      <c r="G20" s="163">
        <v>166753000</v>
      </c>
      <c r="H20" s="163">
        <v>176626000</v>
      </c>
      <c r="I20" s="163">
        <v>177097000</v>
      </c>
      <c r="J20" s="163">
        <v>180648000</v>
      </c>
      <c r="K20" s="163">
        <v>190506000</v>
      </c>
      <c r="L20" s="163">
        <v>186124000</v>
      </c>
      <c r="M20" s="163">
        <v>193448000</v>
      </c>
      <c r="N20" s="163">
        <v>204924000</v>
      </c>
      <c r="O20" s="163">
        <v>208071000</v>
      </c>
      <c r="P20" s="163">
        <v>210862000</v>
      </c>
      <c r="Q20" s="163">
        <v>211866000</v>
      </c>
      <c r="R20" s="163">
        <v>215330000</v>
      </c>
      <c r="S20" s="163">
        <v>221604000</v>
      </c>
      <c r="T20" s="163">
        <v>228736000</v>
      </c>
      <c r="U20" s="163">
        <v>236995000</v>
      </c>
      <c r="V20" s="163">
        <v>235113000</v>
      </c>
      <c r="W20" s="163">
        <v>226901000</v>
      </c>
      <c r="X20" s="163">
        <v>238735000</v>
      </c>
      <c r="Y20" s="163">
        <v>233868000</v>
      </c>
      <c r="Z20" s="163">
        <v>236643000</v>
      </c>
      <c r="AA20" s="163">
        <v>255137000</v>
      </c>
      <c r="AB20" s="163">
        <v>265240000</v>
      </c>
      <c r="AC20" s="163">
        <v>279317000</v>
      </c>
      <c r="AD20" s="163">
        <v>294929000</v>
      </c>
      <c r="AE20" s="163">
        <v>302092000</v>
      </c>
      <c r="AF20" s="163">
        <v>312130000</v>
      </c>
      <c r="AG20" s="163">
        <v>320367000</v>
      </c>
      <c r="AH20" s="163">
        <v>338586000</v>
      </c>
      <c r="AI20" s="105" t="s">
        <v>299</v>
      </c>
      <c r="AJ20" s="153" t="s">
        <v>79</v>
      </c>
      <c r="AK20" s="154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  <c r="DH20" s="157"/>
      <c r="DI20" s="157"/>
      <c r="DJ20" s="157"/>
      <c r="DK20" s="157"/>
      <c r="DL20" s="157"/>
      <c r="DM20" s="157"/>
      <c r="DN20" s="157"/>
      <c r="DO20" s="157"/>
      <c r="DP20" s="157"/>
      <c r="DQ20" s="157"/>
      <c r="DR20" s="157"/>
      <c r="DS20" s="157"/>
      <c r="DT20" s="157"/>
      <c r="DU20" s="157"/>
      <c r="DV20" s="157"/>
      <c r="DW20" s="157"/>
      <c r="DX20" s="157"/>
      <c r="DY20" s="157"/>
      <c r="DZ20" s="157"/>
      <c r="EA20" s="157"/>
      <c r="EB20" s="157"/>
      <c r="EC20" s="157"/>
      <c r="ED20" s="157"/>
      <c r="EE20" s="157"/>
      <c r="EF20" s="157"/>
      <c r="EG20" s="157"/>
      <c r="EH20" s="157"/>
      <c r="EI20" s="157"/>
      <c r="EJ20" s="157"/>
      <c r="EK20" s="157"/>
      <c r="EL20" s="157"/>
      <c r="EM20" s="157"/>
      <c r="EN20" s="157"/>
      <c r="EO20" s="157"/>
      <c r="EP20" s="157"/>
      <c r="EQ20" s="157"/>
      <c r="ER20" s="157"/>
      <c r="ES20" s="157"/>
      <c r="ET20" s="157"/>
      <c r="EU20" s="157"/>
      <c r="EV20" s="157"/>
      <c r="EW20" s="157"/>
      <c r="EX20" s="157"/>
      <c r="EY20" s="157"/>
      <c r="EZ20" s="157"/>
      <c r="FA20" s="157"/>
      <c r="FB20" s="157"/>
      <c r="FC20" s="157"/>
      <c r="FD20" s="157"/>
      <c r="FE20" s="157"/>
      <c r="FF20" s="157"/>
      <c r="FG20" s="157"/>
      <c r="FH20" s="157"/>
      <c r="FI20" s="157"/>
      <c r="FJ20" s="157"/>
      <c r="FK20" s="157"/>
      <c r="FL20" s="157"/>
      <c r="FM20" s="157"/>
      <c r="FN20" s="157"/>
      <c r="FO20" s="157"/>
      <c r="FP20" s="157"/>
      <c r="FQ20" s="157"/>
      <c r="FR20" s="157"/>
      <c r="FS20" s="157"/>
      <c r="FT20" s="157"/>
      <c r="FU20" s="157"/>
      <c r="FV20" s="157"/>
      <c r="FW20" s="157"/>
      <c r="FX20" s="157"/>
      <c r="FY20" s="157"/>
      <c r="FZ20" s="157"/>
      <c r="GA20" s="157"/>
      <c r="GB20" s="157"/>
      <c r="GC20" s="157"/>
      <c r="GD20" s="157"/>
      <c r="GE20" s="157"/>
      <c r="GF20" s="157"/>
      <c r="GG20" s="157"/>
      <c r="GH20" s="157"/>
      <c r="GI20" s="157"/>
      <c r="GJ20" s="157"/>
      <c r="GK20" s="157"/>
      <c r="GL20" s="157"/>
      <c r="GM20" s="157"/>
      <c r="GN20" s="157"/>
      <c r="GO20" s="157"/>
      <c r="GP20" s="157"/>
      <c r="GQ20" s="157"/>
      <c r="GR20" s="157"/>
      <c r="GS20" s="157"/>
      <c r="GT20" s="157"/>
      <c r="GU20" s="157"/>
      <c r="GV20" s="157"/>
      <c r="GW20" s="157"/>
      <c r="GX20" s="157"/>
      <c r="GY20" s="157"/>
      <c r="GZ20" s="157"/>
      <c r="HA20" s="157"/>
      <c r="HB20" s="157"/>
      <c r="HC20" s="157"/>
      <c r="HD20" s="157"/>
      <c r="HE20" s="157"/>
      <c r="HF20" s="157"/>
      <c r="HG20" s="157"/>
      <c r="HH20" s="157"/>
      <c r="HI20" s="157"/>
      <c r="HJ20" s="157"/>
      <c r="HK20" s="157"/>
      <c r="HL20" s="157"/>
      <c r="HM20" s="157"/>
      <c r="HN20" s="157"/>
      <c r="HO20" s="157"/>
      <c r="HP20" s="157"/>
      <c r="HQ20" s="157"/>
      <c r="HR20" s="157"/>
      <c r="HS20" s="157"/>
      <c r="HT20" s="157"/>
      <c r="HU20" s="157"/>
      <c r="HV20" s="157"/>
      <c r="HW20" s="157"/>
      <c r="HX20" s="157"/>
      <c r="HY20" s="157"/>
      <c r="HZ20" s="157"/>
      <c r="IA20" s="157"/>
      <c r="IB20" s="157"/>
      <c r="IC20" s="157"/>
      <c r="ID20" s="157"/>
      <c r="IE20" s="157"/>
      <c r="IF20" s="157"/>
      <c r="IG20" s="157"/>
      <c r="IH20" s="157"/>
      <c r="II20" s="157"/>
      <c r="IJ20" s="157"/>
      <c r="IK20" s="157"/>
      <c r="IL20" s="157"/>
      <c r="IM20" s="157"/>
      <c r="IN20" s="157"/>
      <c r="IO20" s="157"/>
      <c r="IP20" s="157"/>
      <c r="IQ20" s="157"/>
      <c r="IR20" s="157"/>
      <c r="IS20" s="157"/>
      <c r="IT20" s="157"/>
      <c r="IU20" s="157"/>
      <c r="IV20" s="157"/>
    </row>
    <row r="21" spans="1:256" ht="12.75" customHeight="1">
      <c r="A21" s="194" t="s">
        <v>80</v>
      </c>
      <c r="B21" s="162" t="s">
        <v>177</v>
      </c>
      <c r="C21" s="227" t="s">
        <v>178</v>
      </c>
      <c r="D21" s="163">
        <v>64907000</v>
      </c>
      <c r="E21" s="163">
        <v>65426000</v>
      </c>
      <c r="F21" s="163">
        <v>65504000</v>
      </c>
      <c r="G21" s="163">
        <v>66928000</v>
      </c>
      <c r="H21" s="163">
        <v>68200000</v>
      </c>
      <c r="I21" s="163">
        <v>68518000</v>
      </c>
      <c r="J21" s="163">
        <v>72631000</v>
      </c>
      <c r="K21" s="163">
        <v>73767000</v>
      </c>
      <c r="L21" s="163">
        <v>75998000</v>
      </c>
      <c r="M21" s="163">
        <v>78739000</v>
      </c>
      <c r="N21" s="163">
        <v>83058000</v>
      </c>
      <c r="O21" s="163">
        <v>85110000</v>
      </c>
      <c r="P21" s="163">
        <v>86402000</v>
      </c>
      <c r="Q21" s="163">
        <v>88350000</v>
      </c>
      <c r="R21" s="163">
        <v>92328000</v>
      </c>
      <c r="S21" s="163">
        <v>98206000</v>
      </c>
      <c r="T21" s="163">
        <v>103510000</v>
      </c>
      <c r="U21" s="163">
        <v>106264000</v>
      </c>
      <c r="V21" s="163">
        <v>102292000</v>
      </c>
      <c r="W21" s="163">
        <v>104762000</v>
      </c>
      <c r="X21" s="163">
        <v>107055000</v>
      </c>
      <c r="Y21" s="163">
        <v>110208000</v>
      </c>
      <c r="Z21" s="163">
        <v>116213000</v>
      </c>
      <c r="AA21" s="163">
        <v>118036000</v>
      </c>
      <c r="AB21" s="163">
        <v>123508000</v>
      </c>
      <c r="AC21" s="163">
        <v>123838000</v>
      </c>
      <c r="AD21" s="163">
        <v>128259000</v>
      </c>
      <c r="AE21" s="163">
        <v>132526000</v>
      </c>
      <c r="AF21" s="163">
        <v>139062000</v>
      </c>
      <c r="AG21" s="163">
        <v>127526000</v>
      </c>
      <c r="AH21" s="163">
        <v>146598000</v>
      </c>
      <c r="AI21" s="105" t="s">
        <v>299</v>
      </c>
      <c r="AJ21" s="153" t="s">
        <v>80</v>
      </c>
      <c r="AK21" s="154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57"/>
      <c r="DQ21" s="157"/>
      <c r="DR21" s="157"/>
      <c r="DS21" s="157"/>
      <c r="DT21" s="157"/>
      <c r="DU21" s="157"/>
      <c r="DV21" s="157"/>
      <c r="DW21" s="157"/>
      <c r="DX21" s="157"/>
      <c r="DY21" s="157"/>
      <c r="DZ21" s="157"/>
      <c r="EA21" s="157"/>
      <c r="EB21" s="157"/>
      <c r="EC21" s="157"/>
      <c r="ED21" s="157"/>
      <c r="EE21" s="157"/>
      <c r="EF21" s="157"/>
      <c r="EG21" s="157"/>
      <c r="EH21" s="157"/>
      <c r="EI21" s="157"/>
      <c r="EJ21" s="157"/>
      <c r="EK21" s="157"/>
      <c r="EL21" s="157"/>
      <c r="EM21" s="157"/>
      <c r="EN21" s="157"/>
      <c r="EO21" s="157"/>
      <c r="EP21" s="157"/>
      <c r="EQ21" s="157"/>
      <c r="ER21" s="157"/>
      <c r="ES21" s="157"/>
      <c r="ET21" s="157"/>
      <c r="EU21" s="157"/>
      <c r="EV21" s="157"/>
      <c r="EW21" s="157"/>
      <c r="EX21" s="157"/>
      <c r="EY21" s="157"/>
      <c r="EZ21" s="157"/>
      <c r="FA21" s="157"/>
      <c r="FB21" s="157"/>
      <c r="FC21" s="157"/>
      <c r="FD21" s="157"/>
      <c r="FE21" s="157"/>
      <c r="FF21" s="157"/>
      <c r="FG21" s="157"/>
      <c r="FH21" s="157"/>
      <c r="FI21" s="157"/>
      <c r="FJ21" s="157"/>
      <c r="FK21" s="157"/>
      <c r="FL21" s="157"/>
      <c r="FM21" s="157"/>
      <c r="FN21" s="157"/>
      <c r="FO21" s="157"/>
      <c r="FP21" s="157"/>
      <c r="FQ21" s="157"/>
      <c r="FR21" s="157"/>
      <c r="FS21" s="157"/>
      <c r="FT21" s="157"/>
      <c r="FU21" s="157"/>
      <c r="FV21" s="157"/>
      <c r="FW21" s="157"/>
      <c r="FX21" s="157"/>
      <c r="FY21" s="157"/>
      <c r="FZ21" s="157"/>
      <c r="GA21" s="157"/>
      <c r="GB21" s="157"/>
      <c r="GC21" s="157"/>
      <c r="GD21" s="157"/>
      <c r="GE21" s="157"/>
      <c r="GF21" s="157"/>
      <c r="GG21" s="157"/>
      <c r="GH21" s="157"/>
      <c r="GI21" s="157"/>
      <c r="GJ21" s="157"/>
      <c r="GK21" s="157"/>
      <c r="GL21" s="157"/>
      <c r="GM21" s="157"/>
      <c r="GN21" s="157"/>
      <c r="GO21" s="157"/>
      <c r="GP21" s="157"/>
      <c r="GQ21" s="157"/>
      <c r="GR21" s="157"/>
      <c r="GS21" s="157"/>
      <c r="GT21" s="157"/>
      <c r="GU21" s="157"/>
      <c r="GV21" s="157"/>
      <c r="GW21" s="157"/>
      <c r="GX21" s="157"/>
      <c r="GY21" s="157"/>
      <c r="GZ21" s="157"/>
      <c r="HA21" s="157"/>
      <c r="HB21" s="157"/>
      <c r="HC21" s="157"/>
      <c r="HD21" s="157"/>
      <c r="HE21" s="157"/>
      <c r="HF21" s="157"/>
      <c r="HG21" s="157"/>
      <c r="HH21" s="157"/>
      <c r="HI21" s="157"/>
      <c r="HJ21" s="157"/>
      <c r="HK21" s="157"/>
      <c r="HL21" s="157"/>
      <c r="HM21" s="157"/>
      <c r="HN21" s="157"/>
      <c r="HO21" s="157"/>
      <c r="HP21" s="157"/>
      <c r="HQ21" s="157"/>
      <c r="HR21" s="157"/>
      <c r="HS21" s="157"/>
      <c r="HT21" s="157"/>
      <c r="HU21" s="157"/>
      <c r="HV21" s="157"/>
      <c r="HW21" s="157"/>
      <c r="HX21" s="157"/>
      <c r="HY21" s="157"/>
      <c r="HZ21" s="157"/>
      <c r="IA21" s="157"/>
      <c r="IB21" s="157"/>
      <c r="IC21" s="157"/>
      <c r="ID21" s="157"/>
      <c r="IE21" s="157"/>
      <c r="IF21" s="157"/>
      <c r="IG21" s="157"/>
      <c r="IH21" s="157"/>
      <c r="II21" s="157"/>
      <c r="IJ21" s="157"/>
      <c r="IK21" s="157"/>
      <c r="IL21" s="157"/>
      <c r="IM21" s="157"/>
      <c r="IN21" s="157"/>
      <c r="IO21" s="157"/>
      <c r="IP21" s="157"/>
      <c r="IQ21" s="157"/>
      <c r="IR21" s="157"/>
      <c r="IS21" s="157"/>
      <c r="IT21" s="157"/>
      <c r="IU21" s="157"/>
      <c r="IV21" s="157"/>
    </row>
    <row r="22" spans="1:256" ht="12.75" customHeight="1">
      <c r="A22" s="194" t="s">
        <v>81</v>
      </c>
      <c r="B22" s="162" t="s">
        <v>179</v>
      </c>
      <c r="C22" s="227" t="s">
        <v>180</v>
      </c>
      <c r="D22" s="163">
        <v>20618000</v>
      </c>
      <c r="E22" s="163">
        <v>22285000</v>
      </c>
      <c r="F22" s="163">
        <v>23851000</v>
      </c>
      <c r="G22" s="163">
        <v>25231000</v>
      </c>
      <c r="H22" s="163">
        <v>25677000</v>
      </c>
      <c r="I22" s="163">
        <v>25723000</v>
      </c>
      <c r="J22" s="163">
        <v>26385000</v>
      </c>
      <c r="K22" s="163">
        <v>27754000</v>
      </c>
      <c r="L22" s="163">
        <v>28526000</v>
      </c>
      <c r="M22" s="163">
        <v>30304000</v>
      </c>
      <c r="N22" s="163">
        <v>31209000</v>
      </c>
      <c r="O22" s="163">
        <v>30462000</v>
      </c>
      <c r="P22" s="163">
        <v>29997000</v>
      </c>
      <c r="Q22" s="163">
        <v>30339000</v>
      </c>
      <c r="R22" s="163">
        <v>30683000</v>
      </c>
      <c r="S22" s="163">
        <v>31051000</v>
      </c>
      <c r="T22" s="163">
        <v>32972000</v>
      </c>
      <c r="U22" s="163">
        <v>32627000</v>
      </c>
      <c r="V22" s="163">
        <v>31125000</v>
      </c>
      <c r="W22" s="163">
        <v>32686000</v>
      </c>
      <c r="X22" s="163">
        <v>34842000</v>
      </c>
      <c r="Y22" s="163">
        <v>36920000</v>
      </c>
      <c r="Z22" s="163">
        <v>36241000</v>
      </c>
      <c r="AA22" s="163">
        <v>38805000</v>
      </c>
      <c r="AB22" s="163">
        <v>41591000</v>
      </c>
      <c r="AC22" s="163">
        <v>44080000</v>
      </c>
      <c r="AD22" s="163">
        <v>45918000</v>
      </c>
      <c r="AE22" s="163">
        <v>48486000</v>
      </c>
      <c r="AF22" s="163">
        <v>50515000</v>
      </c>
      <c r="AG22" s="163">
        <v>31130000</v>
      </c>
      <c r="AH22" s="163">
        <v>31638000</v>
      </c>
      <c r="AI22" s="105" t="s">
        <v>299</v>
      </c>
      <c r="AJ22" s="153" t="s">
        <v>81</v>
      </c>
      <c r="AK22" s="154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  <c r="DI22" s="157"/>
      <c r="DJ22" s="157"/>
      <c r="DK22" s="157"/>
      <c r="DL22" s="157"/>
      <c r="DM22" s="157"/>
      <c r="DN22" s="157"/>
      <c r="DO22" s="157"/>
      <c r="DP22" s="157"/>
      <c r="DQ22" s="157"/>
      <c r="DR22" s="157"/>
      <c r="DS22" s="157"/>
      <c r="DT22" s="157"/>
      <c r="DU22" s="157"/>
      <c r="DV22" s="157"/>
      <c r="DW22" s="157"/>
      <c r="DX22" s="157"/>
      <c r="DY22" s="157"/>
      <c r="DZ22" s="157"/>
      <c r="EA22" s="157"/>
      <c r="EB22" s="157"/>
      <c r="EC22" s="157"/>
      <c r="ED22" s="157"/>
      <c r="EE22" s="157"/>
      <c r="EF22" s="157"/>
      <c r="EG22" s="157"/>
      <c r="EH22" s="157"/>
      <c r="EI22" s="157"/>
      <c r="EJ22" s="157"/>
      <c r="EK22" s="157"/>
      <c r="EL22" s="157"/>
      <c r="EM22" s="157"/>
      <c r="EN22" s="157"/>
      <c r="EO22" s="157"/>
      <c r="EP22" s="157"/>
      <c r="EQ22" s="157"/>
      <c r="ER22" s="157"/>
      <c r="ES22" s="157"/>
      <c r="ET22" s="157"/>
      <c r="EU22" s="157"/>
      <c r="EV22" s="157"/>
      <c r="EW22" s="157"/>
      <c r="EX22" s="157"/>
      <c r="EY22" s="157"/>
      <c r="EZ22" s="157"/>
      <c r="FA22" s="157"/>
      <c r="FB22" s="157"/>
      <c r="FC22" s="157"/>
      <c r="FD22" s="157"/>
      <c r="FE22" s="157"/>
      <c r="FF22" s="157"/>
      <c r="FG22" s="157"/>
      <c r="FH22" s="157"/>
      <c r="FI22" s="157"/>
      <c r="FJ22" s="157"/>
      <c r="FK22" s="157"/>
      <c r="FL22" s="157"/>
      <c r="FM22" s="157"/>
      <c r="FN22" s="157"/>
      <c r="FO22" s="157"/>
      <c r="FP22" s="157"/>
      <c r="FQ22" s="157"/>
      <c r="FR22" s="157"/>
      <c r="FS22" s="157"/>
      <c r="FT22" s="157"/>
      <c r="FU22" s="157"/>
      <c r="FV22" s="157"/>
      <c r="FW22" s="157"/>
      <c r="FX22" s="157"/>
      <c r="FY22" s="157"/>
      <c r="FZ22" s="157"/>
      <c r="GA22" s="157"/>
      <c r="GB22" s="157"/>
      <c r="GC22" s="157"/>
      <c r="GD22" s="157"/>
      <c r="GE22" s="157"/>
      <c r="GF22" s="157"/>
      <c r="GG22" s="157"/>
      <c r="GH22" s="157"/>
      <c r="GI22" s="157"/>
      <c r="GJ22" s="157"/>
      <c r="GK22" s="157"/>
      <c r="GL22" s="157"/>
      <c r="GM22" s="157"/>
      <c r="GN22" s="157"/>
      <c r="GO22" s="157"/>
      <c r="GP22" s="157"/>
      <c r="GQ22" s="157"/>
      <c r="GR22" s="157"/>
      <c r="GS22" s="157"/>
      <c r="GT22" s="157"/>
      <c r="GU22" s="157"/>
      <c r="GV22" s="157"/>
      <c r="GW22" s="157"/>
      <c r="GX22" s="157"/>
      <c r="GY22" s="157"/>
      <c r="GZ22" s="157"/>
      <c r="HA22" s="157"/>
      <c r="HB22" s="157"/>
      <c r="HC22" s="157"/>
      <c r="HD22" s="157"/>
      <c r="HE22" s="157"/>
      <c r="HF22" s="157"/>
      <c r="HG22" s="157"/>
      <c r="HH22" s="157"/>
      <c r="HI22" s="157"/>
      <c r="HJ22" s="157"/>
      <c r="HK22" s="157"/>
      <c r="HL22" s="157"/>
      <c r="HM22" s="157"/>
      <c r="HN22" s="157"/>
      <c r="HO22" s="157"/>
      <c r="HP22" s="157"/>
      <c r="HQ22" s="157"/>
      <c r="HR22" s="157"/>
      <c r="HS22" s="157"/>
      <c r="HT22" s="157"/>
      <c r="HU22" s="157"/>
      <c r="HV22" s="157"/>
      <c r="HW22" s="157"/>
      <c r="HX22" s="157"/>
      <c r="HY22" s="157"/>
      <c r="HZ22" s="157"/>
      <c r="IA22" s="157"/>
      <c r="IB22" s="157"/>
      <c r="IC22" s="157"/>
      <c r="ID22" s="157"/>
      <c r="IE22" s="157"/>
      <c r="IF22" s="157"/>
      <c r="IG22" s="157"/>
      <c r="IH22" s="157"/>
      <c r="II22" s="157"/>
      <c r="IJ22" s="157"/>
      <c r="IK22" s="157"/>
      <c r="IL22" s="157"/>
      <c r="IM22" s="157"/>
      <c r="IN22" s="157"/>
      <c r="IO22" s="157"/>
      <c r="IP22" s="157"/>
      <c r="IQ22" s="157"/>
      <c r="IR22" s="157"/>
      <c r="IS22" s="157"/>
      <c r="IT22" s="157"/>
      <c r="IU22" s="157"/>
      <c r="IV22" s="157"/>
    </row>
    <row r="23" spans="1:256" ht="12.75" customHeight="1">
      <c r="A23" s="194" t="s">
        <v>82</v>
      </c>
      <c r="B23" s="162" t="s">
        <v>181</v>
      </c>
      <c r="C23" s="227" t="s">
        <v>182</v>
      </c>
      <c r="D23" s="163">
        <v>50765000</v>
      </c>
      <c r="E23" s="163">
        <v>58111000</v>
      </c>
      <c r="F23" s="163">
        <v>61823000</v>
      </c>
      <c r="G23" s="163">
        <v>62486000</v>
      </c>
      <c r="H23" s="163">
        <v>66340000</v>
      </c>
      <c r="I23" s="163">
        <v>67574000</v>
      </c>
      <c r="J23" s="163">
        <v>73870000</v>
      </c>
      <c r="K23" s="163">
        <v>82817000</v>
      </c>
      <c r="L23" s="163">
        <v>83146000</v>
      </c>
      <c r="M23" s="163">
        <v>87114000</v>
      </c>
      <c r="N23" s="163">
        <v>95226000</v>
      </c>
      <c r="O23" s="163">
        <v>97948000</v>
      </c>
      <c r="P23" s="163">
        <v>89961000</v>
      </c>
      <c r="Q23" s="163">
        <v>96999000</v>
      </c>
      <c r="R23" s="163">
        <v>96018000</v>
      </c>
      <c r="S23" s="163">
        <v>101826000</v>
      </c>
      <c r="T23" s="163">
        <v>107177000</v>
      </c>
      <c r="U23" s="163">
        <v>106277000</v>
      </c>
      <c r="V23" s="163">
        <v>101750000</v>
      </c>
      <c r="W23" s="163">
        <v>99651000</v>
      </c>
      <c r="X23" s="163">
        <v>108620000</v>
      </c>
      <c r="Y23" s="163">
        <v>112688000</v>
      </c>
      <c r="Z23" s="163">
        <v>118791000</v>
      </c>
      <c r="AA23" s="163">
        <v>124295000</v>
      </c>
      <c r="AB23" s="163">
        <v>126057000</v>
      </c>
      <c r="AC23" s="163">
        <v>129842000</v>
      </c>
      <c r="AD23" s="163">
        <v>135518000</v>
      </c>
      <c r="AE23" s="163">
        <v>145871000</v>
      </c>
      <c r="AF23" s="163">
        <v>152497000</v>
      </c>
      <c r="AG23" s="163">
        <v>154671000</v>
      </c>
      <c r="AH23" s="163">
        <v>163805000</v>
      </c>
      <c r="AI23" s="105" t="s">
        <v>299</v>
      </c>
      <c r="AJ23" s="153" t="s">
        <v>82</v>
      </c>
      <c r="AK23" s="154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7"/>
      <c r="DP23" s="157"/>
      <c r="DQ23" s="157"/>
      <c r="DR23" s="157"/>
      <c r="DS23" s="157"/>
      <c r="DT23" s="157"/>
      <c r="DU23" s="157"/>
      <c r="DV23" s="157"/>
      <c r="DW23" s="157"/>
      <c r="DX23" s="157"/>
      <c r="DY23" s="157"/>
      <c r="DZ23" s="157"/>
      <c r="EA23" s="157"/>
      <c r="EB23" s="157"/>
      <c r="EC23" s="157"/>
      <c r="ED23" s="157"/>
      <c r="EE23" s="157"/>
      <c r="EF23" s="157"/>
      <c r="EG23" s="157"/>
      <c r="EH23" s="157"/>
      <c r="EI23" s="157"/>
      <c r="EJ23" s="157"/>
      <c r="EK23" s="157"/>
      <c r="EL23" s="157"/>
      <c r="EM23" s="157"/>
      <c r="EN23" s="157"/>
      <c r="EO23" s="157"/>
      <c r="EP23" s="157"/>
      <c r="EQ23" s="157"/>
      <c r="ER23" s="157"/>
      <c r="ES23" s="157"/>
      <c r="ET23" s="157"/>
      <c r="EU23" s="157"/>
      <c r="EV23" s="157"/>
      <c r="EW23" s="157"/>
      <c r="EX23" s="157"/>
      <c r="EY23" s="157"/>
      <c r="EZ23" s="157"/>
      <c r="FA23" s="157"/>
      <c r="FB23" s="157"/>
      <c r="FC23" s="157"/>
      <c r="FD23" s="157"/>
      <c r="FE23" s="157"/>
      <c r="FF23" s="157"/>
      <c r="FG23" s="157"/>
      <c r="FH23" s="157"/>
      <c r="FI23" s="157"/>
      <c r="FJ23" s="157"/>
      <c r="FK23" s="157"/>
      <c r="FL23" s="157"/>
      <c r="FM23" s="157"/>
      <c r="FN23" s="157"/>
      <c r="FO23" s="157"/>
      <c r="FP23" s="157"/>
      <c r="FQ23" s="157"/>
      <c r="FR23" s="157"/>
      <c r="FS23" s="157"/>
      <c r="FT23" s="157"/>
      <c r="FU23" s="157"/>
      <c r="FV23" s="157"/>
      <c r="FW23" s="157"/>
      <c r="FX23" s="157"/>
      <c r="FY23" s="157"/>
      <c r="FZ23" s="157"/>
      <c r="GA23" s="157"/>
      <c r="GB23" s="157"/>
      <c r="GC23" s="157"/>
      <c r="GD23" s="157"/>
      <c r="GE23" s="157"/>
      <c r="GF23" s="157"/>
      <c r="GG23" s="157"/>
      <c r="GH23" s="157"/>
      <c r="GI23" s="157"/>
      <c r="GJ23" s="157"/>
      <c r="GK23" s="157"/>
      <c r="GL23" s="157"/>
      <c r="GM23" s="157"/>
      <c r="GN23" s="157"/>
      <c r="GO23" s="157"/>
      <c r="GP23" s="157"/>
      <c r="GQ23" s="157"/>
      <c r="GR23" s="157"/>
      <c r="GS23" s="157"/>
      <c r="GT23" s="157"/>
      <c r="GU23" s="157"/>
      <c r="GV23" s="157"/>
      <c r="GW23" s="157"/>
      <c r="GX23" s="157"/>
      <c r="GY23" s="157"/>
      <c r="GZ23" s="157"/>
      <c r="HA23" s="157"/>
      <c r="HB23" s="157"/>
      <c r="HC23" s="157"/>
      <c r="HD23" s="157"/>
      <c r="HE23" s="157"/>
      <c r="HF23" s="157"/>
      <c r="HG23" s="157"/>
      <c r="HH23" s="157"/>
      <c r="HI23" s="157"/>
      <c r="HJ23" s="157"/>
      <c r="HK23" s="157"/>
      <c r="HL23" s="157"/>
      <c r="HM23" s="157"/>
      <c r="HN23" s="157"/>
      <c r="HO23" s="157"/>
      <c r="HP23" s="157"/>
      <c r="HQ23" s="157"/>
      <c r="HR23" s="157"/>
      <c r="HS23" s="157"/>
      <c r="HT23" s="157"/>
      <c r="HU23" s="157"/>
      <c r="HV23" s="157"/>
      <c r="HW23" s="157"/>
      <c r="HX23" s="157"/>
      <c r="HY23" s="157"/>
      <c r="HZ23" s="157"/>
      <c r="IA23" s="157"/>
      <c r="IB23" s="157"/>
      <c r="IC23" s="157"/>
      <c r="ID23" s="157"/>
      <c r="IE23" s="157"/>
      <c r="IF23" s="157"/>
      <c r="IG23" s="157"/>
      <c r="IH23" s="157"/>
      <c r="II23" s="157"/>
      <c r="IJ23" s="157"/>
      <c r="IK23" s="157"/>
      <c r="IL23" s="157"/>
      <c r="IM23" s="157"/>
      <c r="IN23" s="157"/>
      <c r="IO23" s="157"/>
      <c r="IP23" s="157"/>
      <c r="IQ23" s="157"/>
      <c r="IR23" s="157"/>
      <c r="IS23" s="157"/>
      <c r="IT23" s="157"/>
      <c r="IU23" s="157"/>
      <c r="IV23" s="157"/>
    </row>
    <row r="24" spans="1:256" ht="12.75" customHeight="1">
      <c r="A24" s="194" t="s">
        <v>68</v>
      </c>
      <c r="B24" s="156" t="s">
        <v>227</v>
      </c>
      <c r="C24" s="226" t="s">
        <v>262</v>
      </c>
      <c r="D24" s="164">
        <v>324981000</v>
      </c>
      <c r="E24" s="164">
        <v>360223000</v>
      </c>
      <c r="F24" s="164">
        <v>395468000</v>
      </c>
      <c r="G24" s="164">
        <v>410848000</v>
      </c>
      <c r="H24" s="164">
        <v>431659000</v>
      </c>
      <c r="I24" s="164">
        <v>450363000</v>
      </c>
      <c r="J24" s="164">
        <v>460858000</v>
      </c>
      <c r="K24" s="164">
        <v>469719000</v>
      </c>
      <c r="L24" s="164">
        <v>494438000</v>
      </c>
      <c r="M24" s="164">
        <v>498871000</v>
      </c>
      <c r="N24" s="164">
        <v>518993000</v>
      </c>
      <c r="O24" s="164">
        <v>534876000</v>
      </c>
      <c r="P24" s="164">
        <v>545426000</v>
      </c>
      <c r="Q24" s="164">
        <v>558728000</v>
      </c>
      <c r="R24" s="164">
        <v>566452000</v>
      </c>
      <c r="S24" s="164">
        <v>586865000</v>
      </c>
      <c r="T24" s="164">
        <v>612053000</v>
      </c>
      <c r="U24" s="164">
        <v>622876000</v>
      </c>
      <c r="V24" s="164">
        <v>608163000</v>
      </c>
      <c r="W24" s="164">
        <v>624895000</v>
      </c>
      <c r="X24" s="164">
        <v>651414000</v>
      </c>
      <c r="Y24" s="164">
        <v>659030000</v>
      </c>
      <c r="Z24" s="164">
        <v>681516000</v>
      </c>
      <c r="AA24" s="164">
        <v>702372000</v>
      </c>
      <c r="AB24" s="164">
        <v>725968000</v>
      </c>
      <c r="AC24" s="164">
        <v>740674000</v>
      </c>
      <c r="AD24" s="164">
        <v>768428000</v>
      </c>
      <c r="AE24" s="164">
        <v>791653000</v>
      </c>
      <c r="AF24" s="164">
        <v>808735000</v>
      </c>
      <c r="AG24" s="164">
        <v>806249000</v>
      </c>
      <c r="AH24" s="164">
        <v>841529000</v>
      </c>
      <c r="AI24" s="164">
        <v>876871000</v>
      </c>
      <c r="AJ24" s="153" t="s">
        <v>68</v>
      </c>
      <c r="AK24" s="154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  <c r="DI24" s="157"/>
      <c r="DJ24" s="157"/>
      <c r="DK24" s="157"/>
      <c r="DL24" s="157"/>
      <c r="DM24" s="157"/>
      <c r="DN24" s="157"/>
      <c r="DO24" s="157"/>
      <c r="DP24" s="157"/>
      <c r="DQ24" s="157"/>
      <c r="DR24" s="157"/>
      <c r="DS24" s="157"/>
      <c r="DT24" s="157"/>
      <c r="DU24" s="157"/>
      <c r="DV24" s="157"/>
      <c r="DW24" s="157"/>
      <c r="DX24" s="157"/>
      <c r="DY24" s="157"/>
      <c r="DZ24" s="157"/>
      <c r="EA24" s="157"/>
      <c r="EB24" s="157"/>
      <c r="EC24" s="157"/>
      <c r="ED24" s="157"/>
      <c r="EE24" s="157"/>
      <c r="EF24" s="157"/>
      <c r="EG24" s="157"/>
      <c r="EH24" s="157"/>
      <c r="EI24" s="157"/>
      <c r="EJ24" s="157"/>
      <c r="EK24" s="157"/>
      <c r="EL24" s="157"/>
      <c r="EM24" s="157"/>
      <c r="EN24" s="157"/>
      <c r="EO24" s="157"/>
      <c r="EP24" s="157"/>
      <c r="EQ24" s="157"/>
      <c r="ER24" s="157"/>
      <c r="ES24" s="157"/>
      <c r="ET24" s="157"/>
      <c r="EU24" s="157"/>
      <c r="EV24" s="157"/>
      <c r="EW24" s="157"/>
      <c r="EX24" s="157"/>
      <c r="EY24" s="157"/>
      <c r="EZ24" s="157"/>
      <c r="FA24" s="157"/>
      <c r="FB24" s="157"/>
      <c r="FC24" s="157"/>
      <c r="FD24" s="157"/>
      <c r="FE24" s="157"/>
      <c r="FF24" s="157"/>
      <c r="FG24" s="157"/>
      <c r="FH24" s="157"/>
      <c r="FI24" s="157"/>
      <c r="FJ24" s="157"/>
      <c r="FK24" s="157"/>
      <c r="FL24" s="157"/>
      <c r="FM24" s="157"/>
      <c r="FN24" s="157"/>
      <c r="FO24" s="157"/>
      <c r="FP24" s="157"/>
      <c r="FQ24" s="157"/>
      <c r="FR24" s="157"/>
      <c r="FS24" s="157"/>
      <c r="FT24" s="157"/>
      <c r="FU24" s="157"/>
      <c r="FV24" s="157"/>
      <c r="FW24" s="157"/>
      <c r="FX24" s="157"/>
      <c r="FY24" s="157"/>
      <c r="FZ24" s="157"/>
      <c r="GA24" s="157"/>
      <c r="GB24" s="157"/>
      <c r="GC24" s="157"/>
      <c r="GD24" s="157"/>
      <c r="GE24" s="157"/>
      <c r="GF24" s="157"/>
      <c r="GG24" s="157"/>
      <c r="GH24" s="157"/>
      <c r="GI24" s="157"/>
      <c r="GJ24" s="157"/>
      <c r="GK24" s="157"/>
      <c r="GL24" s="157"/>
      <c r="GM24" s="157"/>
      <c r="GN24" s="157"/>
      <c r="GO24" s="157"/>
      <c r="GP24" s="157"/>
      <c r="GQ24" s="157"/>
      <c r="GR24" s="157"/>
      <c r="GS24" s="157"/>
      <c r="GT24" s="157"/>
      <c r="GU24" s="157"/>
      <c r="GV24" s="157"/>
      <c r="GW24" s="157"/>
      <c r="GX24" s="157"/>
      <c r="GY24" s="157"/>
      <c r="GZ24" s="157"/>
      <c r="HA24" s="157"/>
      <c r="HB24" s="157"/>
      <c r="HC24" s="157"/>
      <c r="HD24" s="157"/>
      <c r="HE24" s="157"/>
      <c r="HF24" s="157"/>
      <c r="HG24" s="157"/>
      <c r="HH24" s="157"/>
      <c r="HI24" s="157"/>
      <c r="HJ24" s="157"/>
      <c r="HK24" s="157"/>
      <c r="HL24" s="157"/>
      <c r="HM24" s="157"/>
      <c r="HN24" s="157"/>
      <c r="HO24" s="157"/>
      <c r="HP24" s="157"/>
      <c r="HQ24" s="157"/>
      <c r="HR24" s="157"/>
      <c r="HS24" s="157"/>
      <c r="HT24" s="157"/>
      <c r="HU24" s="157"/>
      <c r="HV24" s="157"/>
      <c r="HW24" s="157"/>
      <c r="HX24" s="157"/>
      <c r="HY24" s="157"/>
      <c r="HZ24" s="157"/>
      <c r="IA24" s="157"/>
      <c r="IB24" s="157"/>
      <c r="IC24" s="157"/>
      <c r="ID24" s="157"/>
      <c r="IE24" s="157"/>
      <c r="IF24" s="157"/>
      <c r="IG24" s="157"/>
      <c r="IH24" s="157"/>
      <c r="II24" s="157"/>
      <c r="IJ24" s="157"/>
      <c r="IK24" s="157"/>
      <c r="IL24" s="157"/>
      <c r="IM24" s="157"/>
      <c r="IN24" s="157"/>
      <c r="IO24" s="157"/>
      <c r="IP24" s="157"/>
      <c r="IQ24" s="157"/>
      <c r="IR24" s="157"/>
      <c r="IS24" s="157"/>
      <c r="IT24" s="157"/>
      <c r="IU24" s="157"/>
      <c r="IV24" s="157"/>
    </row>
    <row r="25" spans="1:256" ht="12.75" customHeight="1">
      <c r="A25" s="194" t="s">
        <v>11</v>
      </c>
      <c r="B25" s="162" t="s">
        <v>183</v>
      </c>
      <c r="C25" s="227" t="s">
        <v>184</v>
      </c>
      <c r="D25" s="163">
        <v>67870000</v>
      </c>
      <c r="E25" s="163">
        <v>72287000</v>
      </c>
      <c r="F25" s="163">
        <v>80082000</v>
      </c>
      <c r="G25" s="163">
        <v>79001000</v>
      </c>
      <c r="H25" s="163">
        <v>78578000</v>
      </c>
      <c r="I25" s="163">
        <v>82763000</v>
      </c>
      <c r="J25" s="163">
        <v>85495000</v>
      </c>
      <c r="K25" s="163">
        <v>83212000</v>
      </c>
      <c r="L25" s="163">
        <v>99957000</v>
      </c>
      <c r="M25" s="163">
        <v>85245000</v>
      </c>
      <c r="N25" s="163">
        <v>88076000</v>
      </c>
      <c r="O25" s="163">
        <v>94795000</v>
      </c>
      <c r="P25" s="163">
        <v>104732000</v>
      </c>
      <c r="Q25" s="163">
        <v>116682000</v>
      </c>
      <c r="R25" s="163">
        <v>114222000</v>
      </c>
      <c r="S25" s="163">
        <v>113463000</v>
      </c>
      <c r="T25" s="163">
        <v>106990000</v>
      </c>
      <c r="U25" s="163">
        <v>98466000</v>
      </c>
      <c r="V25" s="163">
        <v>112160000</v>
      </c>
      <c r="W25" s="163">
        <v>115217000</v>
      </c>
      <c r="X25" s="163">
        <v>116117000</v>
      </c>
      <c r="Y25" s="163">
        <v>118417000</v>
      </c>
      <c r="Z25" s="163">
        <v>116708000</v>
      </c>
      <c r="AA25" s="163">
        <v>117468000</v>
      </c>
      <c r="AB25" s="163">
        <v>119828000</v>
      </c>
      <c r="AC25" s="163">
        <v>118113000</v>
      </c>
      <c r="AD25" s="163">
        <v>118422000</v>
      </c>
      <c r="AE25" s="163">
        <v>118488000</v>
      </c>
      <c r="AF25" s="163">
        <v>121899000</v>
      </c>
      <c r="AG25" s="163">
        <v>123517000</v>
      </c>
      <c r="AH25" s="163">
        <v>123162000</v>
      </c>
      <c r="AI25" s="105" t="s">
        <v>299</v>
      </c>
      <c r="AJ25" s="153" t="s">
        <v>11</v>
      </c>
      <c r="AK25" s="154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  <c r="DI25" s="157"/>
      <c r="DJ25" s="157"/>
      <c r="DK25" s="157"/>
      <c r="DL25" s="157"/>
      <c r="DM25" s="157"/>
      <c r="DN25" s="157"/>
      <c r="DO25" s="157"/>
      <c r="DP25" s="157"/>
      <c r="DQ25" s="157"/>
      <c r="DR25" s="157"/>
      <c r="DS25" s="157"/>
      <c r="DT25" s="157"/>
      <c r="DU25" s="157"/>
      <c r="DV25" s="157"/>
      <c r="DW25" s="157"/>
      <c r="DX25" s="157"/>
      <c r="DY25" s="157"/>
      <c r="DZ25" s="157"/>
      <c r="EA25" s="157"/>
      <c r="EB25" s="157"/>
      <c r="EC25" s="157"/>
      <c r="ED25" s="157"/>
      <c r="EE25" s="157"/>
      <c r="EF25" s="157"/>
      <c r="EG25" s="157"/>
      <c r="EH25" s="157"/>
      <c r="EI25" s="157"/>
      <c r="EJ25" s="157"/>
      <c r="EK25" s="157"/>
      <c r="EL25" s="157"/>
      <c r="EM25" s="157"/>
      <c r="EN25" s="157"/>
      <c r="EO25" s="157"/>
      <c r="EP25" s="157"/>
      <c r="EQ25" s="157"/>
      <c r="ER25" s="157"/>
      <c r="ES25" s="157"/>
      <c r="ET25" s="157"/>
      <c r="EU25" s="157"/>
      <c r="EV25" s="157"/>
      <c r="EW25" s="157"/>
      <c r="EX25" s="157"/>
      <c r="EY25" s="157"/>
      <c r="EZ25" s="157"/>
      <c r="FA25" s="157"/>
      <c r="FB25" s="157"/>
      <c r="FC25" s="157"/>
      <c r="FD25" s="157"/>
      <c r="FE25" s="157"/>
      <c r="FF25" s="157"/>
      <c r="FG25" s="157"/>
      <c r="FH25" s="157"/>
      <c r="FI25" s="157"/>
      <c r="FJ25" s="157"/>
      <c r="FK25" s="157"/>
      <c r="FL25" s="157"/>
      <c r="FM25" s="157"/>
      <c r="FN25" s="157"/>
      <c r="FO25" s="157"/>
      <c r="FP25" s="157"/>
      <c r="FQ25" s="157"/>
      <c r="FR25" s="157"/>
      <c r="FS25" s="157"/>
      <c r="FT25" s="157"/>
      <c r="FU25" s="157"/>
      <c r="FV25" s="157"/>
      <c r="FW25" s="157"/>
      <c r="FX25" s="157"/>
      <c r="FY25" s="157"/>
      <c r="FZ25" s="157"/>
      <c r="GA25" s="157"/>
      <c r="GB25" s="157"/>
      <c r="GC25" s="157"/>
      <c r="GD25" s="157"/>
      <c r="GE25" s="157"/>
      <c r="GF25" s="157"/>
      <c r="GG25" s="157"/>
      <c r="GH25" s="157"/>
      <c r="GI25" s="157"/>
      <c r="GJ25" s="157"/>
      <c r="GK25" s="157"/>
      <c r="GL25" s="157"/>
      <c r="GM25" s="157"/>
      <c r="GN25" s="157"/>
      <c r="GO25" s="157"/>
      <c r="GP25" s="157"/>
      <c r="GQ25" s="157"/>
      <c r="GR25" s="157"/>
      <c r="GS25" s="157"/>
      <c r="GT25" s="157"/>
      <c r="GU25" s="157"/>
      <c r="GV25" s="157"/>
      <c r="GW25" s="157"/>
      <c r="GX25" s="157"/>
      <c r="GY25" s="157"/>
      <c r="GZ25" s="157"/>
      <c r="HA25" s="157"/>
      <c r="HB25" s="157"/>
      <c r="HC25" s="157"/>
      <c r="HD25" s="157"/>
      <c r="HE25" s="157"/>
      <c r="HF25" s="157"/>
      <c r="HG25" s="157"/>
      <c r="HH25" s="157"/>
      <c r="HI25" s="157"/>
      <c r="HJ25" s="157"/>
      <c r="HK25" s="157"/>
      <c r="HL25" s="157"/>
      <c r="HM25" s="157"/>
      <c r="HN25" s="157"/>
      <c r="HO25" s="157"/>
      <c r="HP25" s="157"/>
      <c r="HQ25" s="157"/>
      <c r="HR25" s="157"/>
      <c r="HS25" s="157"/>
      <c r="HT25" s="157"/>
      <c r="HU25" s="157"/>
      <c r="HV25" s="157"/>
      <c r="HW25" s="157"/>
      <c r="HX25" s="157"/>
      <c r="HY25" s="157"/>
      <c r="HZ25" s="157"/>
      <c r="IA25" s="157"/>
      <c r="IB25" s="157"/>
      <c r="IC25" s="157"/>
      <c r="ID25" s="157"/>
      <c r="IE25" s="157"/>
      <c r="IF25" s="157"/>
      <c r="IG25" s="157"/>
      <c r="IH25" s="157"/>
      <c r="II25" s="157"/>
      <c r="IJ25" s="157"/>
      <c r="IK25" s="157"/>
      <c r="IL25" s="157"/>
      <c r="IM25" s="157"/>
      <c r="IN25" s="157"/>
      <c r="IO25" s="157"/>
      <c r="IP25" s="157"/>
      <c r="IQ25" s="157"/>
      <c r="IR25" s="157"/>
      <c r="IS25" s="157"/>
      <c r="IT25" s="157"/>
      <c r="IU25" s="157"/>
      <c r="IV25" s="157"/>
    </row>
    <row r="26" spans="1:256" ht="12.75" customHeight="1">
      <c r="A26" s="194" t="s">
        <v>83</v>
      </c>
      <c r="B26" s="162" t="s">
        <v>185</v>
      </c>
      <c r="C26" s="227" t="s">
        <v>186</v>
      </c>
      <c r="D26" s="163">
        <v>124765000</v>
      </c>
      <c r="E26" s="163">
        <v>141229000</v>
      </c>
      <c r="F26" s="163">
        <v>157771000</v>
      </c>
      <c r="G26" s="163">
        <v>171998000</v>
      </c>
      <c r="H26" s="163">
        <v>185243000</v>
      </c>
      <c r="I26" s="163">
        <v>192891000</v>
      </c>
      <c r="J26" s="163">
        <v>196819000</v>
      </c>
      <c r="K26" s="163">
        <v>199885000</v>
      </c>
      <c r="L26" s="163">
        <v>198298000</v>
      </c>
      <c r="M26" s="163">
        <v>206251000</v>
      </c>
      <c r="N26" s="163">
        <v>216527000</v>
      </c>
      <c r="O26" s="163">
        <v>223164000</v>
      </c>
      <c r="P26" s="163">
        <v>222879000</v>
      </c>
      <c r="Q26" s="163">
        <v>224064000</v>
      </c>
      <c r="R26" s="163">
        <v>228103000</v>
      </c>
      <c r="S26" s="163">
        <v>240707000</v>
      </c>
      <c r="T26" s="163">
        <v>255670000</v>
      </c>
      <c r="U26" s="163">
        <v>265661000</v>
      </c>
      <c r="V26" s="163">
        <v>260505000</v>
      </c>
      <c r="W26" s="163">
        <v>261874000</v>
      </c>
      <c r="X26" s="163">
        <v>277960000</v>
      </c>
      <c r="Y26" s="163">
        <v>273355000</v>
      </c>
      <c r="Z26" s="163">
        <v>283304000</v>
      </c>
      <c r="AA26" s="163">
        <v>288922000</v>
      </c>
      <c r="AB26" s="163">
        <v>299286000</v>
      </c>
      <c r="AC26" s="163">
        <v>305682000</v>
      </c>
      <c r="AD26" s="163">
        <v>313185000</v>
      </c>
      <c r="AE26" s="163">
        <v>319338000</v>
      </c>
      <c r="AF26" s="163">
        <v>327201000</v>
      </c>
      <c r="AG26" s="163">
        <v>332634000</v>
      </c>
      <c r="AH26" s="163">
        <v>341957000</v>
      </c>
      <c r="AI26" s="105" t="s">
        <v>299</v>
      </c>
      <c r="AJ26" s="153" t="s">
        <v>83</v>
      </c>
      <c r="AK26" s="154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  <c r="DI26" s="157"/>
      <c r="DJ26" s="157"/>
      <c r="DK26" s="157"/>
      <c r="DL26" s="157"/>
      <c r="DM26" s="157"/>
      <c r="DN26" s="157"/>
      <c r="DO26" s="157"/>
      <c r="DP26" s="157"/>
      <c r="DQ26" s="157"/>
      <c r="DR26" s="157"/>
      <c r="DS26" s="157"/>
      <c r="DT26" s="157"/>
      <c r="DU26" s="157"/>
      <c r="DV26" s="157"/>
      <c r="DW26" s="157"/>
      <c r="DX26" s="157"/>
      <c r="DY26" s="157"/>
      <c r="DZ26" s="157"/>
      <c r="EA26" s="157"/>
      <c r="EB26" s="157"/>
      <c r="EC26" s="157"/>
      <c r="ED26" s="157"/>
      <c r="EE26" s="157"/>
      <c r="EF26" s="157"/>
      <c r="EG26" s="157"/>
      <c r="EH26" s="157"/>
      <c r="EI26" s="157"/>
      <c r="EJ26" s="157"/>
      <c r="EK26" s="157"/>
      <c r="EL26" s="157"/>
      <c r="EM26" s="157"/>
      <c r="EN26" s="157"/>
      <c r="EO26" s="157"/>
      <c r="EP26" s="157"/>
      <c r="EQ26" s="157"/>
      <c r="ER26" s="157"/>
      <c r="ES26" s="157"/>
      <c r="ET26" s="157"/>
      <c r="EU26" s="157"/>
      <c r="EV26" s="157"/>
      <c r="EW26" s="157"/>
      <c r="EX26" s="157"/>
      <c r="EY26" s="157"/>
      <c r="EZ26" s="157"/>
      <c r="FA26" s="157"/>
      <c r="FB26" s="157"/>
      <c r="FC26" s="157"/>
      <c r="FD26" s="157"/>
      <c r="FE26" s="157"/>
      <c r="FF26" s="157"/>
      <c r="FG26" s="157"/>
      <c r="FH26" s="157"/>
      <c r="FI26" s="157"/>
      <c r="FJ26" s="157"/>
      <c r="FK26" s="157"/>
      <c r="FL26" s="157"/>
      <c r="FM26" s="157"/>
      <c r="FN26" s="157"/>
      <c r="FO26" s="157"/>
      <c r="FP26" s="157"/>
      <c r="FQ26" s="157"/>
      <c r="FR26" s="157"/>
      <c r="FS26" s="157"/>
      <c r="FT26" s="157"/>
      <c r="FU26" s="157"/>
      <c r="FV26" s="157"/>
      <c r="FW26" s="157"/>
      <c r="FX26" s="157"/>
      <c r="FY26" s="157"/>
      <c r="FZ26" s="157"/>
      <c r="GA26" s="157"/>
      <c r="GB26" s="157"/>
      <c r="GC26" s="157"/>
      <c r="GD26" s="157"/>
      <c r="GE26" s="157"/>
      <c r="GF26" s="157"/>
      <c r="GG26" s="157"/>
      <c r="GH26" s="157"/>
      <c r="GI26" s="157"/>
      <c r="GJ26" s="157"/>
      <c r="GK26" s="157"/>
      <c r="GL26" s="157"/>
      <c r="GM26" s="157"/>
      <c r="GN26" s="157"/>
      <c r="GO26" s="157"/>
      <c r="GP26" s="157"/>
      <c r="GQ26" s="157"/>
      <c r="GR26" s="157"/>
      <c r="GS26" s="157"/>
      <c r="GT26" s="157"/>
      <c r="GU26" s="157"/>
      <c r="GV26" s="157"/>
      <c r="GW26" s="157"/>
      <c r="GX26" s="157"/>
      <c r="GY26" s="157"/>
      <c r="GZ26" s="157"/>
      <c r="HA26" s="157"/>
      <c r="HB26" s="157"/>
      <c r="HC26" s="157"/>
      <c r="HD26" s="157"/>
      <c r="HE26" s="157"/>
      <c r="HF26" s="157"/>
      <c r="HG26" s="157"/>
      <c r="HH26" s="157"/>
      <c r="HI26" s="157"/>
      <c r="HJ26" s="157"/>
      <c r="HK26" s="157"/>
      <c r="HL26" s="157"/>
      <c r="HM26" s="157"/>
      <c r="HN26" s="157"/>
      <c r="HO26" s="157"/>
      <c r="HP26" s="157"/>
      <c r="HQ26" s="157"/>
      <c r="HR26" s="157"/>
      <c r="HS26" s="157"/>
      <c r="HT26" s="157"/>
      <c r="HU26" s="157"/>
      <c r="HV26" s="157"/>
      <c r="HW26" s="157"/>
      <c r="HX26" s="157"/>
      <c r="HY26" s="157"/>
      <c r="HZ26" s="157"/>
      <c r="IA26" s="157"/>
      <c r="IB26" s="157"/>
      <c r="IC26" s="157"/>
      <c r="ID26" s="157"/>
      <c r="IE26" s="157"/>
      <c r="IF26" s="157"/>
      <c r="IG26" s="157"/>
      <c r="IH26" s="157"/>
      <c r="II26" s="157"/>
      <c r="IJ26" s="157"/>
      <c r="IK26" s="157"/>
      <c r="IL26" s="157"/>
      <c r="IM26" s="157"/>
      <c r="IN26" s="157"/>
      <c r="IO26" s="157"/>
      <c r="IP26" s="157"/>
      <c r="IQ26" s="157"/>
      <c r="IR26" s="157"/>
      <c r="IS26" s="157"/>
      <c r="IT26" s="157"/>
      <c r="IU26" s="157"/>
      <c r="IV26" s="157"/>
    </row>
    <row r="27" spans="1:256" ht="12.75" customHeight="1">
      <c r="A27" s="194" t="s">
        <v>49</v>
      </c>
      <c r="B27" s="162" t="s">
        <v>187</v>
      </c>
      <c r="C27" s="227" t="s">
        <v>188</v>
      </c>
      <c r="D27" s="163">
        <v>85037000</v>
      </c>
      <c r="E27" s="163">
        <v>94138000</v>
      </c>
      <c r="F27" s="163">
        <v>103726000</v>
      </c>
      <c r="G27" s="163">
        <v>105225000</v>
      </c>
      <c r="H27" s="163">
        <v>110372000</v>
      </c>
      <c r="I27" s="163">
        <v>113609000</v>
      </c>
      <c r="J27" s="163">
        <v>114987000</v>
      </c>
      <c r="K27" s="163">
        <v>118806000</v>
      </c>
      <c r="L27" s="163">
        <v>125429000</v>
      </c>
      <c r="M27" s="163">
        <v>131004000</v>
      </c>
      <c r="N27" s="163">
        <v>136044000</v>
      </c>
      <c r="O27" s="163">
        <v>136670000</v>
      </c>
      <c r="P27" s="163">
        <v>136243000</v>
      </c>
      <c r="Q27" s="163">
        <v>133002000</v>
      </c>
      <c r="R27" s="163">
        <v>134959000</v>
      </c>
      <c r="S27" s="163">
        <v>140944000</v>
      </c>
      <c r="T27" s="163">
        <v>148275000</v>
      </c>
      <c r="U27" s="163">
        <v>153630000</v>
      </c>
      <c r="V27" s="163">
        <v>137167000</v>
      </c>
      <c r="W27" s="163">
        <v>141967000</v>
      </c>
      <c r="X27" s="163">
        <v>144947000</v>
      </c>
      <c r="Y27" s="163">
        <v>152540000</v>
      </c>
      <c r="Z27" s="163">
        <v>160368000</v>
      </c>
      <c r="AA27" s="163">
        <v>163731000</v>
      </c>
      <c r="AB27" s="163">
        <v>170370000</v>
      </c>
      <c r="AC27" s="163">
        <v>176412000</v>
      </c>
      <c r="AD27" s="163">
        <v>189038000</v>
      </c>
      <c r="AE27" s="163">
        <v>196304000</v>
      </c>
      <c r="AF27" s="163">
        <v>197536000</v>
      </c>
      <c r="AG27" s="163">
        <v>200803000</v>
      </c>
      <c r="AH27" s="163">
        <v>216615000</v>
      </c>
      <c r="AI27" s="105" t="s">
        <v>299</v>
      </c>
      <c r="AJ27" s="153" t="s">
        <v>49</v>
      </c>
      <c r="AK27" s="154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  <c r="DI27" s="157"/>
      <c r="DJ27" s="157"/>
      <c r="DK27" s="157"/>
      <c r="DL27" s="157"/>
      <c r="DM27" s="157"/>
      <c r="DN27" s="157"/>
      <c r="DO27" s="157"/>
      <c r="DP27" s="157"/>
      <c r="DQ27" s="157"/>
      <c r="DR27" s="157"/>
      <c r="DS27" s="157"/>
      <c r="DT27" s="157"/>
      <c r="DU27" s="157"/>
      <c r="DV27" s="157"/>
      <c r="DW27" s="157"/>
      <c r="DX27" s="157"/>
      <c r="DY27" s="157"/>
      <c r="DZ27" s="157"/>
      <c r="EA27" s="157"/>
      <c r="EB27" s="157"/>
      <c r="EC27" s="157"/>
      <c r="ED27" s="157"/>
      <c r="EE27" s="157"/>
      <c r="EF27" s="157"/>
      <c r="EG27" s="157"/>
      <c r="EH27" s="157"/>
      <c r="EI27" s="157"/>
      <c r="EJ27" s="157"/>
      <c r="EK27" s="157"/>
      <c r="EL27" s="157"/>
      <c r="EM27" s="157"/>
      <c r="EN27" s="157"/>
      <c r="EO27" s="157"/>
      <c r="EP27" s="157"/>
      <c r="EQ27" s="157"/>
      <c r="ER27" s="157"/>
      <c r="ES27" s="157"/>
      <c r="ET27" s="157"/>
      <c r="EU27" s="157"/>
      <c r="EV27" s="157"/>
      <c r="EW27" s="157"/>
      <c r="EX27" s="157"/>
      <c r="EY27" s="157"/>
      <c r="EZ27" s="157"/>
      <c r="FA27" s="157"/>
      <c r="FB27" s="157"/>
      <c r="FC27" s="157"/>
      <c r="FD27" s="157"/>
      <c r="FE27" s="157"/>
      <c r="FF27" s="157"/>
      <c r="FG27" s="157"/>
      <c r="FH27" s="157"/>
      <c r="FI27" s="157"/>
      <c r="FJ27" s="157"/>
      <c r="FK27" s="157"/>
      <c r="FL27" s="157"/>
      <c r="FM27" s="157"/>
      <c r="FN27" s="157"/>
      <c r="FO27" s="157"/>
      <c r="FP27" s="157"/>
      <c r="FQ27" s="157"/>
      <c r="FR27" s="157"/>
      <c r="FS27" s="157"/>
      <c r="FT27" s="157"/>
      <c r="FU27" s="157"/>
      <c r="FV27" s="157"/>
      <c r="FW27" s="157"/>
      <c r="FX27" s="157"/>
      <c r="FY27" s="157"/>
      <c r="FZ27" s="157"/>
      <c r="GA27" s="157"/>
      <c r="GB27" s="157"/>
      <c r="GC27" s="157"/>
      <c r="GD27" s="157"/>
      <c r="GE27" s="157"/>
      <c r="GF27" s="157"/>
      <c r="GG27" s="157"/>
      <c r="GH27" s="157"/>
      <c r="GI27" s="157"/>
      <c r="GJ27" s="157"/>
      <c r="GK27" s="157"/>
      <c r="GL27" s="157"/>
      <c r="GM27" s="157"/>
      <c r="GN27" s="157"/>
      <c r="GO27" s="157"/>
      <c r="GP27" s="157"/>
      <c r="GQ27" s="157"/>
      <c r="GR27" s="157"/>
      <c r="GS27" s="157"/>
      <c r="GT27" s="157"/>
      <c r="GU27" s="157"/>
      <c r="GV27" s="157"/>
      <c r="GW27" s="157"/>
      <c r="GX27" s="157"/>
      <c r="GY27" s="157"/>
      <c r="GZ27" s="157"/>
      <c r="HA27" s="157"/>
      <c r="HB27" s="157"/>
      <c r="HC27" s="157"/>
      <c r="HD27" s="157"/>
      <c r="HE27" s="157"/>
      <c r="HF27" s="157"/>
      <c r="HG27" s="157"/>
      <c r="HH27" s="157"/>
      <c r="HI27" s="157"/>
      <c r="HJ27" s="157"/>
      <c r="HK27" s="157"/>
      <c r="HL27" s="157"/>
      <c r="HM27" s="157"/>
      <c r="HN27" s="157"/>
      <c r="HO27" s="157"/>
      <c r="HP27" s="157"/>
      <c r="HQ27" s="157"/>
      <c r="HR27" s="157"/>
      <c r="HS27" s="157"/>
      <c r="HT27" s="157"/>
      <c r="HU27" s="157"/>
      <c r="HV27" s="157"/>
      <c r="HW27" s="157"/>
      <c r="HX27" s="157"/>
      <c r="HY27" s="157"/>
      <c r="HZ27" s="157"/>
      <c r="IA27" s="157"/>
      <c r="IB27" s="157"/>
      <c r="IC27" s="157"/>
      <c r="ID27" s="157"/>
      <c r="IE27" s="157"/>
      <c r="IF27" s="157"/>
      <c r="IG27" s="157"/>
      <c r="IH27" s="157"/>
      <c r="II27" s="157"/>
      <c r="IJ27" s="157"/>
      <c r="IK27" s="157"/>
      <c r="IL27" s="157"/>
      <c r="IM27" s="157"/>
      <c r="IN27" s="157"/>
      <c r="IO27" s="157"/>
      <c r="IP27" s="157"/>
      <c r="IQ27" s="157"/>
      <c r="IR27" s="157"/>
      <c r="IS27" s="157"/>
      <c r="IT27" s="157"/>
      <c r="IU27" s="157"/>
      <c r="IV27" s="157"/>
    </row>
    <row r="28" spans="1:256" ht="12.75" customHeight="1">
      <c r="A28" s="194" t="s">
        <v>63</v>
      </c>
      <c r="B28" s="162" t="s">
        <v>189</v>
      </c>
      <c r="C28" s="227" t="s">
        <v>190</v>
      </c>
      <c r="D28" s="163">
        <v>47309000</v>
      </c>
      <c r="E28" s="163">
        <v>52569000</v>
      </c>
      <c r="F28" s="163">
        <v>53889000</v>
      </c>
      <c r="G28" s="163">
        <v>54624000</v>
      </c>
      <c r="H28" s="163">
        <v>57466000</v>
      </c>
      <c r="I28" s="163">
        <v>61100000</v>
      </c>
      <c r="J28" s="163">
        <v>63557000</v>
      </c>
      <c r="K28" s="163">
        <v>67816000</v>
      </c>
      <c r="L28" s="163">
        <v>70754000</v>
      </c>
      <c r="M28" s="163">
        <v>76371000</v>
      </c>
      <c r="N28" s="163">
        <v>78346000</v>
      </c>
      <c r="O28" s="163">
        <v>80247000</v>
      </c>
      <c r="P28" s="163">
        <v>81572000</v>
      </c>
      <c r="Q28" s="163">
        <v>84980000</v>
      </c>
      <c r="R28" s="163">
        <v>89168000</v>
      </c>
      <c r="S28" s="163">
        <v>91751000</v>
      </c>
      <c r="T28" s="163">
        <v>101118000</v>
      </c>
      <c r="U28" s="163">
        <v>105119000</v>
      </c>
      <c r="V28" s="163">
        <v>98331000</v>
      </c>
      <c r="W28" s="163">
        <v>105837000</v>
      </c>
      <c r="X28" s="163">
        <v>112390000</v>
      </c>
      <c r="Y28" s="163">
        <v>114718000</v>
      </c>
      <c r="Z28" s="163">
        <v>121136000</v>
      </c>
      <c r="AA28" s="163">
        <v>132251000</v>
      </c>
      <c r="AB28" s="163">
        <v>136484000</v>
      </c>
      <c r="AC28" s="163">
        <v>140467000</v>
      </c>
      <c r="AD28" s="163">
        <v>147783000</v>
      </c>
      <c r="AE28" s="163">
        <v>157523000</v>
      </c>
      <c r="AF28" s="163">
        <v>162099000</v>
      </c>
      <c r="AG28" s="163">
        <v>149295000</v>
      </c>
      <c r="AH28" s="163">
        <v>159795000</v>
      </c>
      <c r="AI28" s="105" t="s">
        <v>299</v>
      </c>
      <c r="AJ28" s="153" t="s">
        <v>63</v>
      </c>
      <c r="AK28" s="154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157"/>
      <c r="DB28" s="157"/>
      <c r="DC28" s="157"/>
      <c r="DD28" s="157"/>
      <c r="DE28" s="157"/>
      <c r="DF28" s="157"/>
      <c r="DG28" s="157"/>
      <c r="DH28" s="157"/>
      <c r="DI28" s="157"/>
      <c r="DJ28" s="157"/>
      <c r="DK28" s="157"/>
      <c r="DL28" s="157"/>
      <c r="DM28" s="157"/>
      <c r="DN28" s="157"/>
      <c r="DO28" s="157"/>
      <c r="DP28" s="157"/>
      <c r="DQ28" s="157"/>
      <c r="DR28" s="157"/>
      <c r="DS28" s="157"/>
      <c r="DT28" s="157"/>
      <c r="DU28" s="157"/>
      <c r="DV28" s="157"/>
      <c r="DW28" s="157"/>
      <c r="DX28" s="157"/>
      <c r="DY28" s="157"/>
      <c r="DZ28" s="157"/>
      <c r="EA28" s="157"/>
      <c r="EB28" s="157"/>
      <c r="EC28" s="157"/>
      <c r="ED28" s="157"/>
      <c r="EE28" s="157"/>
      <c r="EF28" s="157"/>
      <c r="EG28" s="157"/>
      <c r="EH28" s="157"/>
      <c r="EI28" s="157"/>
      <c r="EJ28" s="157"/>
      <c r="EK28" s="157"/>
      <c r="EL28" s="157"/>
      <c r="EM28" s="157"/>
      <c r="EN28" s="157"/>
      <c r="EO28" s="157"/>
      <c r="EP28" s="157"/>
      <c r="EQ28" s="157"/>
      <c r="ER28" s="157"/>
      <c r="ES28" s="157"/>
      <c r="ET28" s="157"/>
      <c r="EU28" s="157"/>
      <c r="EV28" s="157"/>
      <c r="EW28" s="157"/>
      <c r="EX28" s="157"/>
      <c r="EY28" s="157"/>
      <c r="EZ28" s="157"/>
      <c r="FA28" s="157"/>
      <c r="FB28" s="157"/>
      <c r="FC28" s="157"/>
      <c r="FD28" s="157"/>
      <c r="FE28" s="157"/>
      <c r="FF28" s="157"/>
      <c r="FG28" s="157"/>
      <c r="FH28" s="157"/>
      <c r="FI28" s="157"/>
      <c r="FJ28" s="157"/>
      <c r="FK28" s="157"/>
      <c r="FL28" s="157"/>
      <c r="FM28" s="157"/>
      <c r="FN28" s="157"/>
      <c r="FO28" s="157"/>
      <c r="FP28" s="157"/>
      <c r="FQ28" s="157"/>
      <c r="FR28" s="157"/>
      <c r="FS28" s="157"/>
      <c r="FT28" s="157"/>
      <c r="FU28" s="157"/>
      <c r="FV28" s="157"/>
      <c r="FW28" s="157"/>
      <c r="FX28" s="157"/>
      <c r="FY28" s="157"/>
      <c r="FZ28" s="157"/>
      <c r="GA28" s="157"/>
      <c r="GB28" s="157"/>
      <c r="GC28" s="157"/>
      <c r="GD28" s="157"/>
      <c r="GE28" s="157"/>
      <c r="GF28" s="157"/>
      <c r="GG28" s="157"/>
      <c r="GH28" s="157"/>
      <c r="GI28" s="157"/>
      <c r="GJ28" s="157"/>
      <c r="GK28" s="157"/>
      <c r="GL28" s="157"/>
      <c r="GM28" s="157"/>
      <c r="GN28" s="157"/>
      <c r="GO28" s="157"/>
      <c r="GP28" s="157"/>
      <c r="GQ28" s="157"/>
      <c r="GR28" s="157"/>
      <c r="GS28" s="157"/>
      <c r="GT28" s="157"/>
      <c r="GU28" s="157"/>
      <c r="GV28" s="157"/>
      <c r="GW28" s="157"/>
      <c r="GX28" s="157"/>
      <c r="GY28" s="157"/>
      <c r="GZ28" s="157"/>
      <c r="HA28" s="157"/>
      <c r="HB28" s="157"/>
      <c r="HC28" s="157"/>
      <c r="HD28" s="157"/>
      <c r="HE28" s="157"/>
      <c r="HF28" s="157"/>
      <c r="HG28" s="157"/>
      <c r="HH28" s="157"/>
      <c r="HI28" s="157"/>
      <c r="HJ28" s="157"/>
      <c r="HK28" s="157"/>
      <c r="HL28" s="157"/>
      <c r="HM28" s="157"/>
      <c r="HN28" s="157"/>
      <c r="HO28" s="157"/>
      <c r="HP28" s="157"/>
      <c r="HQ28" s="157"/>
      <c r="HR28" s="157"/>
      <c r="HS28" s="157"/>
      <c r="HT28" s="157"/>
      <c r="HU28" s="157"/>
      <c r="HV28" s="157"/>
      <c r="HW28" s="157"/>
      <c r="HX28" s="157"/>
      <c r="HY28" s="157"/>
      <c r="HZ28" s="157"/>
      <c r="IA28" s="157"/>
      <c r="IB28" s="157"/>
      <c r="IC28" s="157"/>
      <c r="ID28" s="157"/>
      <c r="IE28" s="157"/>
      <c r="IF28" s="157"/>
      <c r="IG28" s="157"/>
      <c r="IH28" s="157"/>
      <c r="II28" s="157"/>
      <c r="IJ28" s="157"/>
      <c r="IK28" s="157"/>
      <c r="IL28" s="157"/>
      <c r="IM28" s="157"/>
      <c r="IN28" s="157"/>
      <c r="IO28" s="157"/>
      <c r="IP28" s="157"/>
      <c r="IQ28" s="157"/>
      <c r="IR28" s="157"/>
      <c r="IS28" s="157"/>
      <c r="IT28" s="157"/>
      <c r="IU28" s="157"/>
      <c r="IV28" s="157"/>
    </row>
    <row r="29" spans="1:256" ht="12.75" customHeight="1">
      <c r="A29" s="194" t="s">
        <v>50</v>
      </c>
      <c r="B29" s="156" t="s">
        <v>228</v>
      </c>
      <c r="C29" s="226" t="s">
        <v>261</v>
      </c>
      <c r="D29" s="164">
        <v>286087000</v>
      </c>
      <c r="E29" s="164">
        <v>318314000</v>
      </c>
      <c r="F29" s="164">
        <v>332202000</v>
      </c>
      <c r="G29" s="164">
        <v>349076000</v>
      </c>
      <c r="H29" s="164">
        <v>365170000</v>
      </c>
      <c r="I29" s="164">
        <v>377927000</v>
      </c>
      <c r="J29" s="164">
        <v>383994000</v>
      </c>
      <c r="K29" s="164">
        <v>389867000</v>
      </c>
      <c r="L29" s="164">
        <v>399112000</v>
      </c>
      <c r="M29" s="164">
        <v>407873000</v>
      </c>
      <c r="N29" s="164">
        <v>417539000</v>
      </c>
      <c r="O29" s="164">
        <v>431028000</v>
      </c>
      <c r="P29" s="164">
        <v>436331000</v>
      </c>
      <c r="Q29" s="164">
        <v>444459000</v>
      </c>
      <c r="R29" s="164">
        <v>449167000</v>
      </c>
      <c r="S29" s="164">
        <v>456452000</v>
      </c>
      <c r="T29" s="164">
        <v>463124000</v>
      </c>
      <c r="U29" s="164">
        <v>479467000</v>
      </c>
      <c r="V29" s="164">
        <v>492414000</v>
      </c>
      <c r="W29" s="164">
        <v>507666000</v>
      </c>
      <c r="X29" s="164">
        <v>523802000</v>
      </c>
      <c r="Y29" s="164">
        <v>540778000</v>
      </c>
      <c r="Z29" s="164">
        <v>559025000</v>
      </c>
      <c r="AA29" s="164">
        <v>579540000</v>
      </c>
      <c r="AB29" s="164">
        <v>598545000</v>
      </c>
      <c r="AC29" s="164">
        <v>618597000</v>
      </c>
      <c r="AD29" s="164">
        <v>645956000</v>
      </c>
      <c r="AE29" s="164">
        <v>669938000</v>
      </c>
      <c r="AF29" s="164">
        <v>703641000</v>
      </c>
      <c r="AG29" s="164">
        <v>715833000</v>
      </c>
      <c r="AH29" s="164">
        <v>742788000</v>
      </c>
      <c r="AI29" s="164">
        <v>781011000</v>
      </c>
      <c r="AJ29" s="153" t="s">
        <v>50</v>
      </c>
      <c r="AK29" s="154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7"/>
      <c r="DE29" s="157"/>
      <c r="DF29" s="157"/>
      <c r="DG29" s="157"/>
      <c r="DH29" s="157"/>
      <c r="DI29" s="157"/>
      <c r="DJ29" s="157"/>
      <c r="DK29" s="157"/>
      <c r="DL29" s="157"/>
      <c r="DM29" s="157"/>
      <c r="DN29" s="157"/>
      <c r="DO29" s="157"/>
      <c r="DP29" s="157"/>
      <c r="DQ29" s="157"/>
      <c r="DR29" s="157"/>
      <c r="DS29" s="157"/>
      <c r="DT29" s="157"/>
      <c r="DU29" s="157"/>
      <c r="DV29" s="157"/>
      <c r="DW29" s="157"/>
      <c r="DX29" s="157"/>
      <c r="DY29" s="157"/>
      <c r="DZ29" s="157"/>
      <c r="EA29" s="157"/>
      <c r="EB29" s="157"/>
      <c r="EC29" s="157"/>
      <c r="ED29" s="157"/>
      <c r="EE29" s="157"/>
      <c r="EF29" s="157"/>
      <c r="EG29" s="157"/>
      <c r="EH29" s="157"/>
      <c r="EI29" s="157"/>
      <c r="EJ29" s="157"/>
      <c r="EK29" s="157"/>
      <c r="EL29" s="157"/>
      <c r="EM29" s="157"/>
      <c r="EN29" s="157"/>
      <c r="EO29" s="157"/>
      <c r="EP29" s="157"/>
      <c r="EQ29" s="157"/>
      <c r="ER29" s="157"/>
      <c r="ES29" s="157"/>
      <c r="ET29" s="157"/>
      <c r="EU29" s="157"/>
      <c r="EV29" s="157"/>
      <c r="EW29" s="157"/>
      <c r="EX29" s="157"/>
      <c r="EY29" s="157"/>
      <c r="EZ29" s="157"/>
      <c r="FA29" s="157"/>
      <c r="FB29" s="157"/>
      <c r="FC29" s="157"/>
      <c r="FD29" s="157"/>
      <c r="FE29" s="157"/>
      <c r="FF29" s="157"/>
      <c r="FG29" s="157"/>
      <c r="FH29" s="157"/>
      <c r="FI29" s="157"/>
      <c r="FJ29" s="157"/>
      <c r="FK29" s="157"/>
      <c r="FL29" s="157"/>
      <c r="FM29" s="157"/>
      <c r="FN29" s="157"/>
      <c r="FO29" s="157"/>
      <c r="FP29" s="157"/>
      <c r="FQ29" s="157"/>
      <c r="FR29" s="157"/>
      <c r="FS29" s="157"/>
      <c r="FT29" s="157"/>
      <c r="FU29" s="157"/>
      <c r="FV29" s="157"/>
      <c r="FW29" s="157"/>
      <c r="FX29" s="157"/>
      <c r="FY29" s="157"/>
      <c r="FZ29" s="157"/>
      <c r="GA29" s="157"/>
      <c r="GB29" s="157"/>
      <c r="GC29" s="157"/>
      <c r="GD29" s="157"/>
      <c r="GE29" s="157"/>
      <c r="GF29" s="157"/>
      <c r="GG29" s="157"/>
      <c r="GH29" s="157"/>
      <c r="GI29" s="157"/>
      <c r="GJ29" s="157"/>
      <c r="GK29" s="157"/>
      <c r="GL29" s="157"/>
      <c r="GM29" s="157"/>
      <c r="GN29" s="157"/>
      <c r="GO29" s="157"/>
      <c r="GP29" s="157"/>
      <c r="GQ29" s="157"/>
      <c r="GR29" s="157"/>
      <c r="GS29" s="157"/>
      <c r="GT29" s="157"/>
      <c r="GU29" s="157"/>
      <c r="GV29" s="157"/>
      <c r="GW29" s="157"/>
      <c r="GX29" s="157"/>
      <c r="GY29" s="157"/>
      <c r="GZ29" s="157"/>
      <c r="HA29" s="157"/>
      <c r="HB29" s="157"/>
      <c r="HC29" s="157"/>
      <c r="HD29" s="157"/>
      <c r="HE29" s="157"/>
      <c r="HF29" s="157"/>
      <c r="HG29" s="157"/>
      <c r="HH29" s="157"/>
      <c r="HI29" s="157"/>
      <c r="HJ29" s="157"/>
      <c r="HK29" s="157"/>
      <c r="HL29" s="157"/>
      <c r="HM29" s="157"/>
      <c r="HN29" s="157"/>
      <c r="HO29" s="157"/>
      <c r="HP29" s="157"/>
      <c r="HQ29" s="157"/>
      <c r="HR29" s="157"/>
      <c r="HS29" s="157"/>
      <c r="HT29" s="157"/>
      <c r="HU29" s="157"/>
      <c r="HV29" s="157"/>
      <c r="HW29" s="157"/>
      <c r="HX29" s="157"/>
      <c r="HY29" s="157"/>
      <c r="HZ29" s="157"/>
      <c r="IA29" s="157"/>
      <c r="IB29" s="157"/>
      <c r="IC29" s="157"/>
      <c r="ID29" s="157"/>
      <c r="IE29" s="157"/>
      <c r="IF29" s="157"/>
      <c r="IG29" s="157"/>
      <c r="IH29" s="157"/>
      <c r="II29" s="157"/>
      <c r="IJ29" s="157"/>
      <c r="IK29" s="157"/>
      <c r="IL29" s="157"/>
      <c r="IM29" s="157"/>
      <c r="IN29" s="157"/>
      <c r="IO29" s="157"/>
      <c r="IP29" s="157"/>
      <c r="IQ29" s="157"/>
      <c r="IR29" s="157"/>
      <c r="IS29" s="157"/>
      <c r="IT29" s="157"/>
      <c r="IU29" s="157"/>
      <c r="IV29" s="157"/>
    </row>
    <row r="30" spans="1:256" ht="12.75" customHeight="1">
      <c r="A30" s="194" t="s">
        <v>51</v>
      </c>
      <c r="B30" s="162" t="s">
        <v>191</v>
      </c>
      <c r="C30" s="227" t="s">
        <v>192</v>
      </c>
      <c r="D30" s="163">
        <v>98393000</v>
      </c>
      <c r="E30" s="163">
        <v>106444000</v>
      </c>
      <c r="F30" s="163">
        <v>111027000</v>
      </c>
      <c r="G30" s="163">
        <v>114227000</v>
      </c>
      <c r="H30" s="163">
        <v>118137000</v>
      </c>
      <c r="I30" s="163">
        <v>120013000</v>
      </c>
      <c r="J30" s="163">
        <v>120613000</v>
      </c>
      <c r="K30" s="163">
        <v>121290000</v>
      </c>
      <c r="L30" s="163">
        <v>124018000</v>
      </c>
      <c r="M30" s="163">
        <v>124884000</v>
      </c>
      <c r="N30" s="163">
        <v>126681000</v>
      </c>
      <c r="O30" s="163">
        <v>129062000</v>
      </c>
      <c r="P30" s="163">
        <v>130238000</v>
      </c>
      <c r="Q30" s="163">
        <v>130177000</v>
      </c>
      <c r="R30" s="163">
        <v>130507000</v>
      </c>
      <c r="S30" s="163">
        <v>131921000</v>
      </c>
      <c r="T30" s="163">
        <v>133626000</v>
      </c>
      <c r="U30" s="163">
        <v>138102000</v>
      </c>
      <c r="V30" s="163">
        <v>143408000</v>
      </c>
      <c r="W30" s="163">
        <v>146909000</v>
      </c>
      <c r="X30" s="163">
        <v>149980000</v>
      </c>
      <c r="Y30" s="163">
        <v>153266000</v>
      </c>
      <c r="Z30" s="163">
        <v>157508000</v>
      </c>
      <c r="AA30" s="163">
        <v>161507000</v>
      </c>
      <c r="AB30" s="163">
        <v>165079000</v>
      </c>
      <c r="AC30" s="163">
        <v>170548000</v>
      </c>
      <c r="AD30" s="163">
        <v>177980000</v>
      </c>
      <c r="AE30" s="163">
        <v>185629000</v>
      </c>
      <c r="AF30" s="163">
        <v>195154000</v>
      </c>
      <c r="AG30" s="163">
        <v>203987000</v>
      </c>
      <c r="AH30" s="163">
        <v>212680000</v>
      </c>
      <c r="AI30" s="105" t="s">
        <v>299</v>
      </c>
      <c r="AJ30" s="153" t="s">
        <v>51</v>
      </c>
      <c r="AK30" s="154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157"/>
      <c r="DA30" s="157"/>
      <c r="DB30" s="157"/>
      <c r="DC30" s="157"/>
      <c r="DD30" s="157"/>
      <c r="DE30" s="157"/>
      <c r="DF30" s="157"/>
      <c r="DG30" s="157"/>
      <c r="DH30" s="157"/>
      <c r="DI30" s="157"/>
      <c r="DJ30" s="157"/>
      <c r="DK30" s="157"/>
      <c r="DL30" s="157"/>
      <c r="DM30" s="157"/>
      <c r="DN30" s="157"/>
      <c r="DO30" s="157"/>
      <c r="DP30" s="157"/>
      <c r="DQ30" s="157"/>
      <c r="DR30" s="157"/>
      <c r="DS30" s="157"/>
      <c r="DT30" s="157"/>
      <c r="DU30" s="157"/>
      <c r="DV30" s="157"/>
      <c r="DW30" s="157"/>
      <c r="DX30" s="157"/>
      <c r="DY30" s="157"/>
      <c r="DZ30" s="157"/>
      <c r="EA30" s="157"/>
      <c r="EB30" s="157"/>
      <c r="EC30" s="157"/>
      <c r="ED30" s="157"/>
      <c r="EE30" s="157"/>
      <c r="EF30" s="157"/>
      <c r="EG30" s="157"/>
      <c r="EH30" s="157"/>
      <c r="EI30" s="157"/>
      <c r="EJ30" s="157"/>
      <c r="EK30" s="157"/>
      <c r="EL30" s="157"/>
      <c r="EM30" s="157"/>
      <c r="EN30" s="157"/>
      <c r="EO30" s="157"/>
      <c r="EP30" s="157"/>
      <c r="EQ30" s="157"/>
      <c r="ER30" s="157"/>
      <c r="ES30" s="157"/>
      <c r="ET30" s="157"/>
      <c r="EU30" s="157"/>
      <c r="EV30" s="157"/>
      <c r="EW30" s="157"/>
      <c r="EX30" s="157"/>
      <c r="EY30" s="157"/>
      <c r="EZ30" s="157"/>
      <c r="FA30" s="157"/>
      <c r="FB30" s="157"/>
      <c r="FC30" s="157"/>
      <c r="FD30" s="157"/>
      <c r="FE30" s="157"/>
      <c r="FF30" s="157"/>
      <c r="FG30" s="157"/>
      <c r="FH30" s="157"/>
      <c r="FI30" s="157"/>
      <c r="FJ30" s="157"/>
      <c r="FK30" s="157"/>
      <c r="FL30" s="157"/>
      <c r="FM30" s="157"/>
      <c r="FN30" s="157"/>
      <c r="FO30" s="157"/>
      <c r="FP30" s="157"/>
      <c r="FQ30" s="157"/>
      <c r="FR30" s="157"/>
      <c r="FS30" s="157"/>
      <c r="FT30" s="157"/>
      <c r="FU30" s="157"/>
      <c r="FV30" s="157"/>
      <c r="FW30" s="157"/>
      <c r="FX30" s="157"/>
      <c r="FY30" s="157"/>
      <c r="FZ30" s="157"/>
      <c r="GA30" s="157"/>
      <c r="GB30" s="157"/>
      <c r="GC30" s="157"/>
      <c r="GD30" s="157"/>
      <c r="GE30" s="157"/>
      <c r="GF30" s="157"/>
      <c r="GG30" s="157"/>
      <c r="GH30" s="157"/>
      <c r="GI30" s="157"/>
      <c r="GJ30" s="157"/>
      <c r="GK30" s="157"/>
      <c r="GL30" s="157"/>
      <c r="GM30" s="157"/>
      <c r="GN30" s="157"/>
      <c r="GO30" s="157"/>
      <c r="GP30" s="157"/>
      <c r="GQ30" s="157"/>
      <c r="GR30" s="157"/>
      <c r="GS30" s="157"/>
      <c r="GT30" s="157"/>
      <c r="GU30" s="157"/>
      <c r="GV30" s="157"/>
      <c r="GW30" s="157"/>
      <c r="GX30" s="157"/>
      <c r="GY30" s="157"/>
      <c r="GZ30" s="157"/>
      <c r="HA30" s="157"/>
      <c r="HB30" s="157"/>
      <c r="HC30" s="157"/>
      <c r="HD30" s="157"/>
      <c r="HE30" s="157"/>
      <c r="HF30" s="157"/>
      <c r="HG30" s="157"/>
      <c r="HH30" s="157"/>
      <c r="HI30" s="157"/>
      <c r="HJ30" s="157"/>
      <c r="HK30" s="157"/>
      <c r="HL30" s="157"/>
      <c r="HM30" s="157"/>
      <c r="HN30" s="157"/>
      <c r="HO30" s="157"/>
      <c r="HP30" s="157"/>
      <c r="HQ30" s="157"/>
      <c r="HR30" s="157"/>
      <c r="HS30" s="157"/>
      <c r="HT30" s="157"/>
      <c r="HU30" s="157"/>
      <c r="HV30" s="157"/>
      <c r="HW30" s="157"/>
      <c r="HX30" s="157"/>
      <c r="HY30" s="157"/>
      <c r="HZ30" s="157"/>
      <c r="IA30" s="157"/>
      <c r="IB30" s="157"/>
      <c r="IC30" s="157"/>
      <c r="ID30" s="157"/>
      <c r="IE30" s="157"/>
      <c r="IF30" s="157"/>
      <c r="IG30" s="157"/>
      <c r="IH30" s="157"/>
      <c r="II30" s="157"/>
      <c r="IJ30" s="157"/>
      <c r="IK30" s="157"/>
      <c r="IL30" s="157"/>
      <c r="IM30" s="157"/>
      <c r="IN30" s="157"/>
      <c r="IO30" s="157"/>
      <c r="IP30" s="157"/>
      <c r="IQ30" s="157"/>
      <c r="IR30" s="157"/>
      <c r="IS30" s="157"/>
      <c r="IT30" s="157"/>
      <c r="IU30" s="157"/>
      <c r="IV30" s="157"/>
    </row>
    <row r="31" spans="1:256" ht="12.75" customHeight="1">
      <c r="A31" s="194" t="s">
        <v>52</v>
      </c>
      <c r="B31" s="161" t="s">
        <v>193</v>
      </c>
      <c r="C31" s="227" t="s">
        <v>194</v>
      </c>
      <c r="D31" s="117">
        <v>57763000</v>
      </c>
      <c r="E31" s="117">
        <v>64132000</v>
      </c>
      <c r="F31" s="117">
        <v>68062000</v>
      </c>
      <c r="G31" s="117">
        <v>70308000</v>
      </c>
      <c r="H31" s="117">
        <v>73860000</v>
      </c>
      <c r="I31" s="117">
        <v>76179000</v>
      </c>
      <c r="J31" s="117">
        <v>77965000</v>
      </c>
      <c r="K31" s="117">
        <v>79244000</v>
      </c>
      <c r="L31" s="117">
        <v>81577000</v>
      </c>
      <c r="M31" s="117">
        <v>83058000</v>
      </c>
      <c r="N31" s="117">
        <v>85912000</v>
      </c>
      <c r="O31" s="117">
        <v>88764000</v>
      </c>
      <c r="P31" s="117">
        <v>89249000</v>
      </c>
      <c r="Q31" s="117">
        <v>90961000</v>
      </c>
      <c r="R31" s="117">
        <v>91894000</v>
      </c>
      <c r="S31" s="117">
        <v>91889000</v>
      </c>
      <c r="T31" s="117">
        <v>94105000</v>
      </c>
      <c r="U31" s="117">
        <v>96603000</v>
      </c>
      <c r="V31" s="117">
        <v>100075000</v>
      </c>
      <c r="W31" s="117">
        <v>103444000</v>
      </c>
      <c r="X31" s="117">
        <v>106998000</v>
      </c>
      <c r="Y31" s="117">
        <v>111424000</v>
      </c>
      <c r="Z31" s="117">
        <v>114984000</v>
      </c>
      <c r="AA31" s="117">
        <v>119508000</v>
      </c>
      <c r="AB31" s="117">
        <v>122747000</v>
      </c>
      <c r="AC31" s="117">
        <v>128044000</v>
      </c>
      <c r="AD31" s="117">
        <v>132867000</v>
      </c>
      <c r="AE31" s="117">
        <v>138547000</v>
      </c>
      <c r="AF31" s="117">
        <v>145573000</v>
      </c>
      <c r="AG31" s="117">
        <v>147883000</v>
      </c>
      <c r="AH31" s="117">
        <v>153413000</v>
      </c>
      <c r="AI31" s="105" t="s">
        <v>299</v>
      </c>
      <c r="AJ31" s="153" t="s">
        <v>52</v>
      </c>
      <c r="AK31" s="154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7"/>
      <c r="CY31" s="157"/>
      <c r="CZ31" s="157"/>
      <c r="DA31" s="157"/>
      <c r="DB31" s="157"/>
      <c r="DC31" s="157"/>
      <c r="DD31" s="157"/>
      <c r="DE31" s="157"/>
      <c r="DF31" s="157"/>
      <c r="DG31" s="157"/>
      <c r="DH31" s="157"/>
      <c r="DI31" s="157"/>
      <c r="DJ31" s="157"/>
      <c r="DK31" s="157"/>
      <c r="DL31" s="157"/>
      <c r="DM31" s="157"/>
      <c r="DN31" s="157"/>
      <c r="DO31" s="157"/>
      <c r="DP31" s="157"/>
      <c r="DQ31" s="157"/>
      <c r="DR31" s="157"/>
      <c r="DS31" s="157"/>
      <c r="DT31" s="157"/>
      <c r="DU31" s="157"/>
      <c r="DV31" s="157"/>
      <c r="DW31" s="157"/>
      <c r="DX31" s="157"/>
      <c r="DY31" s="157"/>
      <c r="DZ31" s="157"/>
      <c r="EA31" s="157"/>
      <c r="EB31" s="157"/>
      <c r="EC31" s="157"/>
      <c r="ED31" s="157"/>
      <c r="EE31" s="157"/>
      <c r="EF31" s="157"/>
      <c r="EG31" s="157"/>
      <c r="EH31" s="157"/>
      <c r="EI31" s="157"/>
      <c r="EJ31" s="157"/>
      <c r="EK31" s="157"/>
      <c r="EL31" s="157"/>
      <c r="EM31" s="157"/>
      <c r="EN31" s="157"/>
      <c r="EO31" s="157"/>
      <c r="EP31" s="157"/>
      <c r="EQ31" s="157"/>
      <c r="ER31" s="157"/>
      <c r="ES31" s="157"/>
      <c r="ET31" s="157"/>
      <c r="EU31" s="157"/>
      <c r="EV31" s="157"/>
      <c r="EW31" s="157"/>
      <c r="EX31" s="157"/>
      <c r="EY31" s="157"/>
      <c r="EZ31" s="157"/>
      <c r="FA31" s="157"/>
      <c r="FB31" s="157"/>
      <c r="FC31" s="157"/>
      <c r="FD31" s="157"/>
      <c r="FE31" s="157"/>
      <c r="FF31" s="157"/>
      <c r="FG31" s="157"/>
      <c r="FH31" s="157"/>
      <c r="FI31" s="157"/>
      <c r="FJ31" s="157"/>
      <c r="FK31" s="157"/>
      <c r="FL31" s="157"/>
      <c r="FM31" s="157"/>
      <c r="FN31" s="157"/>
      <c r="FO31" s="157"/>
      <c r="FP31" s="157"/>
      <c r="FQ31" s="157"/>
      <c r="FR31" s="157"/>
      <c r="FS31" s="157"/>
      <c r="FT31" s="157"/>
      <c r="FU31" s="157"/>
      <c r="FV31" s="157"/>
      <c r="FW31" s="157"/>
      <c r="FX31" s="157"/>
      <c r="FY31" s="157"/>
      <c r="FZ31" s="157"/>
      <c r="GA31" s="157"/>
      <c r="GB31" s="157"/>
      <c r="GC31" s="157"/>
      <c r="GD31" s="157"/>
      <c r="GE31" s="157"/>
      <c r="GF31" s="157"/>
      <c r="GG31" s="157"/>
      <c r="GH31" s="157"/>
      <c r="GI31" s="157"/>
      <c r="GJ31" s="157"/>
      <c r="GK31" s="157"/>
      <c r="GL31" s="157"/>
      <c r="GM31" s="157"/>
      <c r="GN31" s="157"/>
      <c r="GO31" s="157"/>
      <c r="GP31" s="157"/>
      <c r="GQ31" s="157"/>
      <c r="GR31" s="157"/>
      <c r="GS31" s="157"/>
      <c r="GT31" s="157"/>
      <c r="GU31" s="157"/>
      <c r="GV31" s="157"/>
      <c r="GW31" s="157"/>
      <c r="GX31" s="157"/>
      <c r="GY31" s="157"/>
      <c r="GZ31" s="157"/>
      <c r="HA31" s="157"/>
      <c r="HB31" s="157"/>
      <c r="HC31" s="157"/>
      <c r="HD31" s="157"/>
      <c r="HE31" s="157"/>
      <c r="HF31" s="157"/>
      <c r="HG31" s="157"/>
      <c r="HH31" s="157"/>
      <c r="HI31" s="157"/>
      <c r="HJ31" s="157"/>
      <c r="HK31" s="157"/>
      <c r="HL31" s="157"/>
      <c r="HM31" s="157"/>
      <c r="HN31" s="157"/>
      <c r="HO31" s="157"/>
      <c r="HP31" s="157"/>
      <c r="HQ31" s="157"/>
      <c r="HR31" s="157"/>
      <c r="HS31" s="157"/>
      <c r="HT31" s="157"/>
      <c r="HU31" s="157"/>
      <c r="HV31" s="157"/>
      <c r="HW31" s="157"/>
      <c r="HX31" s="157"/>
      <c r="HY31" s="157"/>
      <c r="HZ31" s="157"/>
      <c r="IA31" s="157"/>
      <c r="IB31" s="157"/>
      <c r="IC31" s="157"/>
      <c r="ID31" s="157"/>
      <c r="IE31" s="157"/>
      <c r="IF31" s="157"/>
      <c r="IG31" s="157"/>
      <c r="IH31" s="157"/>
      <c r="II31" s="157"/>
      <c r="IJ31" s="157"/>
      <c r="IK31" s="157"/>
      <c r="IL31" s="157"/>
      <c r="IM31" s="157"/>
      <c r="IN31" s="157"/>
      <c r="IO31" s="157"/>
      <c r="IP31" s="157"/>
      <c r="IQ31" s="157"/>
      <c r="IR31" s="157"/>
      <c r="IS31" s="157"/>
      <c r="IT31" s="157"/>
      <c r="IU31" s="157"/>
      <c r="IV31" s="157"/>
    </row>
    <row r="32" spans="1:256" ht="12.75" customHeight="1">
      <c r="A32" s="194" t="s">
        <v>53</v>
      </c>
      <c r="B32" s="161" t="s">
        <v>195</v>
      </c>
      <c r="C32" s="227" t="s">
        <v>196</v>
      </c>
      <c r="D32" s="117">
        <v>72576000</v>
      </c>
      <c r="E32" s="117">
        <v>83236000</v>
      </c>
      <c r="F32" s="117">
        <v>87783000</v>
      </c>
      <c r="G32" s="117">
        <v>94357000</v>
      </c>
      <c r="H32" s="117">
        <v>101088000</v>
      </c>
      <c r="I32" s="117">
        <v>107565000</v>
      </c>
      <c r="J32" s="117">
        <v>110000000</v>
      </c>
      <c r="K32" s="117">
        <v>112793000</v>
      </c>
      <c r="L32" s="117">
        <v>114608000</v>
      </c>
      <c r="M32" s="117">
        <v>117780000</v>
      </c>
      <c r="N32" s="117">
        <v>121333000</v>
      </c>
      <c r="O32" s="117">
        <v>128746000</v>
      </c>
      <c r="P32" s="117">
        <v>130914000</v>
      </c>
      <c r="Q32" s="117">
        <v>134886000</v>
      </c>
      <c r="R32" s="117">
        <v>136761000</v>
      </c>
      <c r="S32" s="117">
        <v>139690000</v>
      </c>
      <c r="T32" s="117">
        <v>141091000</v>
      </c>
      <c r="U32" s="117">
        <v>146848000</v>
      </c>
      <c r="V32" s="117">
        <v>154779000</v>
      </c>
      <c r="W32" s="117">
        <v>161839000</v>
      </c>
      <c r="X32" s="117">
        <v>168457000</v>
      </c>
      <c r="Y32" s="117">
        <v>175974000</v>
      </c>
      <c r="Z32" s="117">
        <v>184179000</v>
      </c>
      <c r="AA32" s="117">
        <v>194508000</v>
      </c>
      <c r="AB32" s="117">
        <v>202523000</v>
      </c>
      <c r="AC32" s="117">
        <v>211612000</v>
      </c>
      <c r="AD32" s="117">
        <v>223152000</v>
      </c>
      <c r="AE32" s="117">
        <v>230327000</v>
      </c>
      <c r="AF32" s="117">
        <v>242601000</v>
      </c>
      <c r="AG32" s="117">
        <v>252702000</v>
      </c>
      <c r="AH32" s="117">
        <v>262328000</v>
      </c>
      <c r="AI32" s="105" t="s">
        <v>299</v>
      </c>
      <c r="AJ32" s="153" t="s">
        <v>53</v>
      </c>
      <c r="AK32" s="154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  <c r="CY32" s="157"/>
      <c r="CZ32" s="157"/>
      <c r="DA32" s="157"/>
      <c r="DB32" s="157"/>
      <c r="DC32" s="157"/>
      <c r="DD32" s="157"/>
      <c r="DE32" s="157"/>
      <c r="DF32" s="157"/>
      <c r="DG32" s="157"/>
      <c r="DH32" s="157"/>
      <c r="DI32" s="157"/>
      <c r="DJ32" s="157"/>
      <c r="DK32" s="157"/>
      <c r="DL32" s="157"/>
      <c r="DM32" s="157"/>
      <c r="DN32" s="157"/>
      <c r="DO32" s="157"/>
      <c r="DP32" s="157"/>
      <c r="DQ32" s="157"/>
      <c r="DR32" s="157"/>
      <c r="DS32" s="157"/>
      <c r="DT32" s="157"/>
      <c r="DU32" s="157"/>
      <c r="DV32" s="157"/>
      <c r="DW32" s="157"/>
      <c r="DX32" s="157"/>
      <c r="DY32" s="157"/>
      <c r="DZ32" s="157"/>
      <c r="EA32" s="157"/>
      <c r="EB32" s="157"/>
      <c r="EC32" s="157"/>
      <c r="ED32" s="157"/>
      <c r="EE32" s="157"/>
      <c r="EF32" s="157"/>
      <c r="EG32" s="157"/>
      <c r="EH32" s="157"/>
      <c r="EI32" s="157"/>
      <c r="EJ32" s="157"/>
      <c r="EK32" s="157"/>
      <c r="EL32" s="157"/>
      <c r="EM32" s="157"/>
      <c r="EN32" s="157"/>
      <c r="EO32" s="157"/>
      <c r="EP32" s="157"/>
      <c r="EQ32" s="157"/>
      <c r="ER32" s="157"/>
      <c r="ES32" s="157"/>
      <c r="ET32" s="157"/>
      <c r="EU32" s="157"/>
      <c r="EV32" s="157"/>
      <c r="EW32" s="157"/>
      <c r="EX32" s="157"/>
      <c r="EY32" s="157"/>
      <c r="EZ32" s="157"/>
      <c r="FA32" s="157"/>
      <c r="FB32" s="157"/>
      <c r="FC32" s="157"/>
      <c r="FD32" s="157"/>
      <c r="FE32" s="157"/>
      <c r="FF32" s="157"/>
      <c r="FG32" s="157"/>
      <c r="FH32" s="157"/>
      <c r="FI32" s="157"/>
      <c r="FJ32" s="157"/>
      <c r="FK32" s="157"/>
      <c r="FL32" s="157"/>
      <c r="FM32" s="157"/>
      <c r="FN32" s="157"/>
      <c r="FO32" s="157"/>
      <c r="FP32" s="157"/>
      <c r="FQ32" s="157"/>
      <c r="FR32" s="157"/>
      <c r="FS32" s="157"/>
      <c r="FT32" s="157"/>
      <c r="FU32" s="157"/>
      <c r="FV32" s="157"/>
      <c r="FW32" s="157"/>
      <c r="FX32" s="157"/>
      <c r="FY32" s="157"/>
      <c r="FZ32" s="157"/>
      <c r="GA32" s="157"/>
      <c r="GB32" s="157"/>
      <c r="GC32" s="157"/>
      <c r="GD32" s="157"/>
      <c r="GE32" s="157"/>
      <c r="GF32" s="157"/>
      <c r="GG32" s="157"/>
      <c r="GH32" s="157"/>
      <c r="GI32" s="157"/>
      <c r="GJ32" s="157"/>
      <c r="GK32" s="157"/>
      <c r="GL32" s="157"/>
      <c r="GM32" s="157"/>
      <c r="GN32" s="157"/>
      <c r="GO32" s="157"/>
      <c r="GP32" s="157"/>
      <c r="GQ32" s="157"/>
      <c r="GR32" s="157"/>
      <c r="GS32" s="157"/>
      <c r="GT32" s="157"/>
      <c r="GU32" s="157"/>
      <c r="GV32" s="157"/>
      <c r="GW32" s="157"/>
      <c r="GX32" s="157"/>
      <c r="GY32" s="157"/>
      <c r="GZ32" s="157"/>
      <c r="HA32" s="157"/>
      <c r="HB32" s="157"/>
      <c r="HC32" s="157"/>
      <c r="HD32" s="157"/>
      <c r="HE32" s="157"/>
      <c r="HF32" s="157"/>
      <c r="HG32" s="157"/>
      <c r="HH32" s="157"/>
      <c r="HI32" s="157"/>
      <c r="HJ32" s="157"/>
      <c r="HK32" s="157"/>
      <c r="HL32" s="157"/>
      <c r="HM32" s="157"/>
      <c r="HN32" s="157"/>
      <c r="HO32" s="157"/>
      <c r="HP32" s="157"/>
      <c r="HQ32" s="157"/>
      <c r="HR32" s="157"/>
      <c r="HS32" s="157"/>
      <c r="HT32" s="157"/>
      <c r="HU32" s="157"/>
      <c r="HV32" s="157"/>
      <c r="HW32" s="157"/>
      <c r="HX32" s="157"/>
      <c r="HY32" s="157"/>
      <c r="HZ32" s="157"/>
      <c r="IA32" s="157"/>
      <c r="IB32" s="157"/>
      <c r="IC32" s="157"/>
      <c r="ID32" s="157"/>
      <c r="IE32" s="157"/>
      <c r="IF32" s="157"/>
      <c r="IG32" s="157"/>
      <c r="IH32" s="157"/>
      <c r="II32" s="157"/>
      <c r="IJ32" s="157"/>
      <c r="IK32" s="157"/>
      <c r="IL32" s="157"/>
      <c r="IM32" s="157"/>
      <c r="IN32" s="157"/>
      <c r="IO32" s="157"/>
      <c r="IP32" s="157"/>
      <c r="IQ32" s="157"/>
      <c r="IR32" s="157"/>
      <c r="IS32" s="157"/>
      <c r="IT32" s="157"/>
      <c r="IU32" s="157"/>
      <c r="IV32" s="157"/>
    </row>
    <row r="33" spans="1:256" ht="12.75" customHeight="1">
      <c r="A33" s="194" t="s">
        <v>4</v>
      </c>
      <c r="B33" s="160" t="s">
        <v>197</v>
      </c>
      <c r="C33" s="227" t="s">
        <v>198</v>
      </c>
      <c r="D33" s="159">
        <v>18223000</v>
      </c>
      <c r="E33" s="159">
        <v>20963000</v>
      </c>
      <c r="F33" s="159">
        <v>20412000</v>
      </c>
      <c r="G33" s="159">
        <v>20993000</v>
      </c>
      <c r="H33" s="159">
        <v>21399000</v>
      </c>
      <c r="I33" s="159">
        <v>22026000</v>
      </c>
      <c r="J33" s="159">
        <v>22720000</v>
      </c>
      <c r="K33" s="159">
        <v>23561000</v>
      </c>
      <c r="L33" s="159">
        <v>24704000</v>
      </c>
      <c r="M33" s="159">
        <v>25821000</v>
      </c>
      <c r="N33" s="159">
        <v>26053000</v>
      </c>
      <c r="O33" s="159">
        <v>26502000</v>
      </c>
      <c r="P33" s="159">
        <v>26472000</v>
      </c>
      <c r="Q33" s="159">
        <v>27045000</v>
      </c>
      <c r="R33" s="159">
        <v>27861000</v>
      </c>
      <c r="S33" s="159">
        <v>28335000</v>
      </c>
      <c r="T33" s="159">
        <v>29590000</v>
      </c>
      <c r="U33" s="159">
        <v>30433000</v>
      </c>
      <c r="V33" s="159">
        <v>30367000</v>
      </c>
      <c r="W33" s="159">
        <v>30518000</v>
      </c>
      <c r="X33" s="159">
        <v>31944000</v>
      </c>
      <c r="Y33" s="159">
        <v>32852000</v>
      </c>
      <c r="Z33" s="159">
        <v>33943000</v>
      </c>
      <c r="AA33" s="159">
        <v>35192000</v>
      </c>
      <c r="AB33" s="159">
        <v>37102000</v>
      </c>
      <c r="AC33" s="159">
        <v>37702000</v>
      </c>
      <c r="AD33" s="159">
        <v>39487000</v>
      </c>
      <c r="AE33" s="159">
        <v>40746000</v>
      </c>
      <c r="AF33" s="159">
        <v>42623000</v>
      </c>
      <c r="AG33" s="159">
        <v>34570000</v>
      </c>
      <c r="AH33" s="159">
        <v>35369000</v>
      </c>
      <c r="AI33" s="105" t="s">
        <v>299</v>
      </c>
      <c r="AJ33" s="153" t="s">
        <v>4</v>
      </c>
      <c r="AK33" s="154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157"/>
      <c r="CV33" s="157"/>
      <c r="CW33" s="157"/>
      <c r="CX33" s="157"/>
      <c r="CY33" s="157"/>
      <c r="CZ33" s="157"/>
      <c r="DA33" s="157"/>
      <c r="DB33" s="157"/>
      <c r="DC33" s="157"/>
      <c r="DD33" s="157"/>
      <c r="DE33" s="157"/>
      <c r="DF33" s="157"/>
      <c r="DG33" s="157"/>
      <c r="DH33" s="157"/>
      <c r="DI33" s="157"/>
      <c r="DJ33" s="157"/>
      <c r="DK33" s="157"/>
      <c r="DL33" s="157"/>
      <c r="DM33" s="157"/>
      <c r="DN33" s="157"/>
      <c r="DO33" s="157"/>
      <c r="DP33" s="157"/>
      <c r="DQ33" s="157"/>
      <c r="DR33" s="157"/>
      <c r="DS33" s="157"/>
      <c r="DT33" s="157"/>
      <c r="DU33" s="157"/>
      <c r="DV33" s="157"/>
      <c r="DW33" s="157"/>
      <c r="DX33" s="157"/>
      <c r="DY33" s="157"/>
      <c r="DZ33" s="157"/>
      <c r="EA33" s="157"/>
      <c r="EB33" s="157"/>
      <c r="EC33" s="157"/>
      <c r="ED33" s="157"/>
      <c r="EE33" s="157"/>
      <c r="EF33" s="157"/>
      <c r="EG33" s="157"/>
      <c r="EH33" s="157"/>
      <c r="EI33" s="157"/>
      <c r="EJ33" s="157"/>
      <c r="EK33" s="157"/>
      <c r="EL33" s="157"/>
      <c r="EM33" s="157"/>
      <c r="EN33" s="157"/>
      <c r="EO33" s="157"/>
      <c r="EP33" s="157"/>
      <c r="EQ33" s="157"/>
      <c r="ER33" s="157"/>
      <c r="ES33" s="157"/>
      <c r="ET33" s="157"/>
      <c r="EU33" s="157"/>
      <c r="EV33" s="157"/>
      <c r="EW33" s="157"/>
      <c r="EX33" s="157"/>
      <c r="EY33" s="157"/>
      <c r="EZ33" s="157"/>
      <c r="FA33" s="157"/>
      <c r="FB33" s="157"/>
      <c r="FC33" s="157"/>
      <c r="FD33" s="157"/>
      <c r="FE33" s="157"/>
      <c r="FF33" s="157"/>
      <c r="FG33" s="157"/>
      <c r="FH33" s="157"/>
      <c r="FI33" s="157"/>
      <c r="FJ33" s="157"/>
      <c r="FK33" s="157"/>
      <c r="FL33" s="157"/>
      <c r="FM33" s="157"/>
      <c r="FN33" s="157"/>
      <c r="FO33" s="157"/>
      <c r="FP33" s="157"/>
      <c r="FQ33" s="157"/>
      <c r="FR33" s="157"/>
      <c r="FS33" s="157"/>
      <c r="FT33" s="157"/>
      <c r="FU33" s="157"/>
      <c r="FV33" s="157"/>
      <c r="FW33" s="157"/>
      <c r="FX33" s="157"/>
      <c r="FY33" s="157"/>
      <c r="FZ33" s="157"/>
      <c r="GA33" s="157"/>
      <c r="GB33" s="157"/>
      <c r="GC33" s="157"/>
      <c r="GD33" s="157"/>
      <c r="GE33" s="157"/>
      <c r="GF33" s="157"/>
      <c r="GG33" s="157"/>
      <c r="GH33" s="157"/>
      <c r="GI33" s="157"/>
      <c r="GJ33" s="157"/>
      <c r="GK33" s="157"/>
      <c r="GL33" s="157"/>
      <c r="GM33" s="157"/>
      <c r="GN33" s="157"/>
      <c r="GO33" s="157"/>
      <c r="GP33" s="157"/>
      <c r="GQ33" s="157"/>
      <c r="GR33" s="157"/>
      <c r="GS33" s="157"/>
      <c r="GT33" s="157"/>
      <c r="GU33" s="157"/>
      <c r="GV33" s="157"/>
      <c r="GW33" s="157"/>
      <c r="GX33" s="157"/>
      <c r="GY33" s="157"/>
      <c r="GZ33" s="157"/>
      <c r="HA33" s="157"/>
      <c r="HB33" s="157"/>
      <c r="HC33" s="157"/>
      <c r="HD33" s="157"/>
      <c r="HE33" s="157"/>
      <c r="HF33" s="157"/>
      <c r="HG33" s="157"/>
      <c r="HH33" s="157"/>
      <c r="HI33" s="157"/>
      <c r="HJ33" s="157"/>
      <c r="HK33" s="157"/>
      <c r="HL33" s="157"/>
      <c r="HM33" s="157"/>
      <c r="HN33" s="157"/>
      <c r="HO33" s="157"/>
      <c r="HP33" s="157"/>
      <c r="HQ33" s="157"/>
      <c r="HR33" s="157"/>
      <c r="HS33" s="157"/>
      <c r="HT33" s="157"/>
      <c r="HU33" s="157"/>
      <c r="HV33" s="157"/>
      <c r="HW33" s="157"/>
      <c r="HX33" s="157"/>
      <c r="HY33" s="157"/>
      <c r="HZ33" s="157"/>
      <c r="IA33" s="157"/>
      <c r="IB33" s="157"/>
      <c r="IC33" s="157"/>
      <c r="ID33" s="157"/>
      <c r="IE33" s="157"/>
      <c r="IF33" s="157"/>
      <c r="IG33" s="157"/>
      <c r="IH33" s="157"/>
      <c r="II33" s="157"/>
      <c r="IJ33" s="157"/>
      <c r="IK33" s="157"/>
      <c r="IL33" s="157"/>
      <c r="IM33" s="157"/>
      <c r="IN33" s="157"/>
      <c r="IO33" s="157"/>
      <c r="IP33" s="157"/>
      <c r="IQ33" s="157"/>
      <c r="IR33" s="157"/>
      <c r="IS33" s="157"/>
      <c r="IT33" s="157"/>
      <c r="IU33" s="157"/>
      <c r="IV33" s="157"/>
    </row>
    <row r="34" spans="1:256" ht="12.75" customHeight="1">
      <c r="A34" s="194" t="s">
        <v>5</v>
      </c>
      <c r="B34" s="161" t="s">
        <v>199</v>
      </c>
      <c r="C34" s="227" t="s">
        <v>200</v>
      </c>
      <c r="D34" s="159">
        <v>35865000</v>
      </c>
      <c r="E34" s="159">
        <v>40007000</v>
      </c>
      <c r="F34" s="159">
        <v>41188000</v>
      </c>
      <c r="G34" s="159">
        <v>45113000</v>
      </c>
      <c r="H34" s="159">
        <v>46329000</v>
      </c>
      <c r="I34" s="159">
        <v>47561000</v>
      </c>
      <c r="J34" s="159">
        <v>47841000</v>
      </c>
      <c r="K34" s="159">
        <v>47897000</v>
      </c>
      <c r="L34" s="159">
        <v>48910000</v>
      </c>
      <c r="M34" s="159">
        <v>50865000</v>
      </c>
      <c r="N34" s="159">
        <v>52044000</v>
      </c>
      <c r="O34" s="159">
        <v>52468000</v>
      </c>
      <c r="P34" s="159">
        <v>53719000</v>
      </c>
      <c r="Q34" s="159">
        <v>55545000</v>
      </c>
      <c r="R34" s="159">
        <v>56250000</v>
      </c>
      <c r="S34" s="159">
        <v>58615000</v>
      </c>
      <c r="T34" s="159">
        <v>58528000</v>
      </c>
      <c r="U34" s="159">
        <v>61337000</v>
      </c>
      <c r="V34" s="159">
        <v>57494000</v>
      </c>
      <c r="W34" s="159">
        <v>58975000</v>
      </c>
      <c r="X34" s="159">
        <v>60235000</v>
      </c>
      <c r="Y34" s="159">
        <v>61069000</v>
      </c>
      <c r="Z34" s="159">
        <v>61970000</v>
      </c>
      <c r="AA34" s="159">
        <v>62307000</v>
      </c>
      <c r="AB34" s="159">
        <v>64267000</v>
      </c>
      <c r="AC34" s="159">
        <v>63682000</v>
      </c>
      <c r="AD34" s="159">
        <v>65324000</v>
      </c>
      <c r="AE34" s="159">
        <v>67312000</v>
      </c>
      <c r="AF34" s="159">
        <v>70079000</v>
      </c>
      <c r="AG34" s="159">
        <v>69191000</v>
      </c>
      <c r="AH34" s="117">
        <v>71273000</v>
      </c>
      <c r="AI34" s="105" t="s">
        <v>299</v>
      </c>
      <c r="AJ34" s="153" t="s">
        <v>5</v>
      </c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  <c r="CW34" s="155"/>
      <c r="CX34" s="155"/>
      <c r="CY34" s="155"/>
      <c r="CZ34" s="155"/>
      <c r="DA34" s="155"/>
      <c r="DB34" s="155"/>
      <c r="DC34" s="155"/>
      <c r="DD34" s="155"/>
      <c r="DE34" s="155"/>
      <c r="DF34" s="155"/>
      <c r="DG34" s="155"/>
      <c r="DH34" s="155"/>
      <c r="DI34" s="155"/>
      <c r="DJ34" s="155"/>
      <c r="DK34" s="155"/>
      <c r="DL34" s="155"/>
      <c r="DM34" s="155"/>
      <c r="DN34" s="155"/>
      <c r="DO34" s="155"/>
      <c r="DP34" s="155"/>
      <c r="DQ34" s="155"/>
      <c r="DR34" s="155"/>
      <c r="DS34" s="155"/>
      <c r="DT34" s="155"/>
      <c r="DU34" s="155"/>
      <c r="DV34" s="155"/>
      <c r="DW34" s="155"/>
      <c r="DX34" s="155"/>
      <c r="DY34" s="155"/>
      <c r="DZ34" s="155"/>
      <c r="EA34" s="155"/>
      <c r="EB34" s="155"/>
      <c r="EC34" s="155"/>
      <c r="ED34" s="155"/>
      <c r="EE34" s="155"/>
      <c r="EF34" s="155"/>
      <c r="EG34" s="155"/>
      <c r="EH34" s="155"/>
      <c r="EI34" s="155"/>
      <c r="EJ34" s="155"/>
      <c r="EK34" s="155"/>
      <c r="EL34" s="155"/>
      <c r="EM34" s="155"/>
      <c r="EN34" s="155"/>
      <c r="EO34" s="155"/>
      <c r="EP34" s="155"/>
      <c r="EQ34" s="155"/>
      <c r="ER34" s="155"/>
      <c r="ES34" s="155"/>
      <c r="ET34" s="155"/>
      <c r="EU34" s="155"/>
      <c r="EV34" s="155"/>
      <c r="EW34" s="155"/>
      <c r="EX34" s="155"/>
      <c r="EY34" s="155"/>
      <c r="EZ34" s="155"/>
      <c r="FA34" s="155"/>
      <c r="FB34" s="155"/>
      <c r="FC34" s="155"/>
      <c r="FD34" s="155"/>
      <c r="FE34" s="155"/>
      <c r="FF34" s="155"/>
      <c r="FG34" s="155"/>
      <c r="FH34" s="155"/>
      <c r="FI34" s="155"/>
      <c r="FJ34" s="155"/>
      <c r="FK34" s="155"/>
      <c r="FL34" s="155"/>
      <c r="FM34" s="155"/>
      <c r="FN34" s="155"/>
      <c r="FO34" s="155"/>
      <c r="FP34" s="155"/>
      <c r="FQ34" s="155"/>
      <c r="FR34" s="155"/>
      <c r="FS34" s="155"/>
      <c r="FT34" s="155"/>
      <c r="FU34" s="155"/>
      <c r="FV34" s="155"/>
      <c r="FW34" s="155"/>
      <c r="FX34" s="155"/>
      <c r="FY34" s="155"/>
      <c r="FZ34" s="155"/>
      <c r="GA34" s="155"/>
      <c r="GB34" s="155"/>
      <c r="GC34" s="155"/>
      <c r="GD34" s="155"/>
      <c r="GE34" s="155"/>
      <c r="GF34" s="155"/>
      <c r="GG34" s="155"/>
      <c r="GH34" s="155"/>
      <c r="GI34" s="155"/>
      <c r="GJ34" s="155"/>
      <c r="GK34" s="155"/>
      <c r="GL34" s="155"/>
      <c r="GM34" s="155"/>
      <c r="GN34" s="155"/>
      <c r="GO34" s="155"/>
      <c r="GP34" s="155"/>
      <c r="GQ34" s="155"/>
      <c r="GR34" s="155"/>
      <c r="GS34" s="155"/>
      <c r="GT34" s="155"/>
      <c r="GU34" s="155"/>
      <c r="GV34" s="155"/>
      <c r="GW34" s="155"/>
      <c r="GX34" s="155"/>
      <c r="GY34" s="155"/>
      <c r="GZ34" s="155"/>
      <c r="HA34" s="155"/>
      <c r="HB34" s="155"/>
      <c r="HC34" s="155"/>
      <c r="HD34" s="155"/>
      <c r="HE34" s="155"/>
      <c r="HF34" s="155"/>
      <c r="HG34" s="155"/>
      <c r="HH34" s="155"/>
      <c r="HI34" s="155"/>
      <c r="HJ34" s="155"/>
      <c r="HK34" s="155"/>
      <c r="HL34" s="155"/>
      <c r="HM34" s="155"/>
      <c r="HN34" s="155"/>
      <c r="HO34" s="155"/>
      <c r="HP34" s="155"/>
      <c r="HQ34" s="155"/>
      <c r="HR34" s="155"/>
      <c r="HS34" s="155"/>
      <c r="HT34" s="155"/>
      <c r="HU34" s="155"/>
      <c r="HV34" s="155"/>
      <c r="HW34" s="155"/>
      <c r="HX34" s="155"/>
      <c r="HY34" s="155"/>
      <c r="HZ34" s="155"/>
      <c r="IA34" s="155"/>
      <c r="IB34" s="155"/>
      <c r="IC34" s="155"/>
      <c r="ID34" s="155"/>
      <c r="IE34" s="155"/>
      <c r="IF34" s="155"/>
      <c r="IG34" s="155"/>
      <c r="IH34" s="155"/>
      <c r="II34" s="155"/>
      <c r="IJ34" s="155"/>
      <c r="IK34" s="155"/>
      <c r="IL34" s="155"/>
      <c r="IM34" s="155"/>
      <c r="IN34" s="155"/>
      <c r="IO34" s="155"/>
      <c r="IP34" s="155"/>
      <c r="IQ34" s="155"/>
      <c r="IR34" s="155"/>
      <c r="IS34" s="155"/>
      <c r="IT34" s="155"/>
      <c r="IU34" s="155"/>
      <c r="IV34" s="155"/>
    </row>
    <row r="35" spans="1:256" ht="12.75" customHeight="1">
      <c r="A35" s="194" t="s">
        <v>6</v>
      </c>
      <c r="B35" s="166" t="s">
        <v>201</v>
      </c>
      <c r="C35" s="227" t="s">
        <v>222</v>
      </c>
      <c r="D35" s="117">
        <v>3267000</v>
      </c>
      <c r="E35" s="117">
        <v>3532000</v>
      </c>
      <c r="F35" s="117">
        <v>3730000</v>
      </c>
      <c r="G35" s="117">
        <v>4078000</v>
      </c>
      <c r="H35" s="117">
        <v>4357000</v>
      </c>
      <c r="I35" s="117">
        <v>4583000</v>
      </c>
      <c r="J35" s="117">
        <v>4855000</v>
      </c>
      <c r="K35" s="117">
        <v>5082000</v>
      </c>
      <c r="L35" s="117">
        <v>5295000</v>
      </c>
      <c r="M35" s="117">
        <v>5465000</v>
      </c>
      <c r="N35" s="117">
        <v>5516000</v>
      </c>
      <c r="O35" s="117">
        <v>5486000</v>
      </c>
      <c r="P35" s="117">
        <v>5739000</v>
      </c>
      <c r="Q35" s="117">
        <v>5845000</v>
      </c>
      <c r="R35" s="117">
        <v>5894000</v>
      </c>
      <c r="S35" s="117">
        <v>6002000</v>
      </c>
      <c r="T35" s="117">
        <v>6184000</v>
      </c>
      <c r="U35" s="117">
        <v>6144000</v>
      </c>
      <c r="V35" s="117">
        <v>6291000</v>
      </c>
      <c r="W35" s="117">
        <v>5981000</v>
      </c>
      <c r="X35" s="117">
        <v>6188000</v>
      </c>
      <c r="Y35" s="117">
        <v>6193000</v>
      </c>
      <c r="Z35" s="117">
        <v>6441000</v>
      </c>
      <c r="AA35" s="117">
        <v>6518000</v>
      </c>
      <c r="AB35" s="117">
        <v>6827000</v>
      </c>
      <c r="AC35" s="117">
        <v>7009000</v>
      </c>
      <c r="AD35" s="117">
        <v>7146000</v>
      </c>
      <c r="AE35" s="117">
        <v>7377000</v>
      </c>
      <c r="AF35" s="117">
        <v>7611000</v>
      </c>
      <c r="AG35" s="117">
        <v>7500000</v>
      </c>
      <c r="AH35" s="117">
        <v>7725000</v>
      </c>
      <c r="AI35" s="105" t="s">
        <v>299</v>
      </c>
      <c r="AJ35" s="153" t="s">
        <v>6</v>
      </c>
      <c r="AK35" s="154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57"/>
      <c r="CC35" s="157"/>
      <c r="CD35" s="157"/>
      <c r="CE35" s="157"/>
      <c r="CF35" s="157"/>
      <c r="CG35" s="157"/>
      <c r="CH35" s="157"/>
      <c r="CI35" s="157"/>
      <c r="CJ35" s="157"/>
      <c r="CK35" s="157"/>
      <c r="CL35" s="157"/>
      <c r="CM35" s="157"/>
      <c r="CN35" s="157"/>
      <c r="CO35" s="157"/>
      <c r="CP35" s="157"/>
      <c r="CQ35" s="157"/>
      <c r="CR35" s="157"/>
      <c r="CS35" s="157"/>
      <c r="CT35" s="157"/>
      <c r="CU35" s="157"/>
      <c r="CV35" s="157"/>
      <c r="CW35" s="157"/>
      <c r="CX35" s="157"/>
      <c r="CY35" s="157"/>
      <c r="CZ35" s="157"/>
      <c r="DA35" s="157"/>
      <c r="DB35" s="157"/>
      <c r="DC35" s="157"/>
      <c r="DD35" s="157"/>
      <c r="DE35" s="157"/>
      <c r="DF35" s="157"/>
      <c r="DG35" s="157"/>
      <c r="DH35" s="157"/>
      <c r="DI35" s="157"/>
      <c r="DJ35" s="157"/>
      <c r="DK35" s="157"/>
      <c r="DL35" s="157"/>
      <c r="DM35" s="157"/>
      <c r="DN35" s="157"/>
      <c r="DO35" s="157"/>
      <c r="DP35" s="157"/>
      <c r="DQ35" s="157"/>
      <c r="DR35" s="157"/>
      <c r="DS35" s="157"/>
      <c r="DT35" s="157"/>
      <c r="DU35" s="157"/>
      <c r="DV35" s="157"/>
      <c r="DW35" s="157"/>
      <c r="DX35" s="157"/>
      <c r="DY35" s="157"/>
      <c r="DZ35" s="157"/>
      <c r="EA35" s="157"/>
      <c r="EB35" s="157"/>
      <c r="EC35" s="157"/>
      <c r="ED35" s="157"/>
      <c r="EE35" s="157"/>
      <c r="EF35" s="157"/>
      <c r="EG35" s="157"/>
      <c r="EH35" s="157"/>
      <c r="EI35" s="157"/>
      <c r="EJ35" s="157"/>
      <c r="EK35" s="157"/>
      <c r="EL35" s="157"/>
      <c r="EM35" s="157"/>
      <c r="EN35" s="157"/>
      <c r="EO35" s="157"/>
      <c r="EP35" s="157"/>
      <c r="EQ35" s="157"/>
      <c r="ER35" s="157"/>
      <c r="ES35" s="157"/>
      <c r="ET35" s="157"/>
      <c r="EU35" s="157"/>
      <c r="EV35" s="157"/>
      <c r="EW35" s="157"/>
      <c r="EX35" s="157"/>
      <c r="EY35" s="157"/>
      <c r="EZ35" s="157"/>
      <c r="FA35" s="157"/>
      <c r="FB35" s="157"/>
      <c r="FC35" s="157"/>
      <c r="FD35" s="157"/>
      <c r="FE35" s="157"/>
      <c r="FF35" s="157"/>
      <c r="FG35" s="157"/>
      <c r="FH35" s="157"/>
      <c r="FI35" s="157"/>
      <c r="FJ35" s="157"/>
      <c r="FK35" s="157"/>
      <c r="FL35" s="157"/>
      <c r="FM35" s="157"/>
      <c r="FN35" s="157"/>
      <c r="FO35" s="157"/>
      <c r="FP35" s="157"/>
      <c r="FQ35" s="157"/>
      <c r="FR35" s="157"/>
      <c r="FS35" s="157"/>
      <c r="FT35" s="157"/>
      <c r="FU35" s="157"/>
      <c r="FV35" s="157"/>
      <c r="FW35" s="157"/>
      <c r="FX35" s="157"/>
      <c r="FY35" s="157"/>
      <c r="FZ35" s="157"/>
      <c r="GA35" s="157"/>
      <c r="GB35" s="157"/>
      <c r="GC35" s="157"/>
      <c r="GD35" s="157"/>
      <c r="GE35" s="157"/>
      <c r="GF35" s="157"/>
      <c r="GG35" s="157"/>
      <c r="GH35" s="157"/>
      <c r="GI35" s="157"/>
      <c r="GJ35" s="157"/>
      <c r="GK35" s="157"/>
      <c r="GL35" s="157"/>
      <c r="GM35" s="157"/>
      <c r="GN35" s="157"/>
      <c r="GO35" s="157"/>
      <c r="GP35" s="157"/>
      <c r="GQ35" s="157"/>
      <c r="GR35" s="157"/>
      <c r="GS35" s="157"/>
      <c r="GT35" s="157"/>
      <c r="GU35" s="157"/>
      <c r="GV35" s="157"/>
      <c r="GW35" s="157"/>
      <c r="GX35" s="157"/>
      <c r="GY35" s="157"/>
      <c r="GZ35" s="157"/>
      <c r="HA35" s="157"/>
      <c r="HB35" s="157"/>
      <c r="HC35" s="157"/>
      <c r="HD35" s="157"/>
      <c r="HE35" s="157"/>
      <c r="HF35" s="157"/>
      <c r="HG35" s="157"/>
      <c r="HH35" s="157"/>
      <c r="HI35" s="157"/>
      <c r="HJ35" s="157"/>
      <c r="HK35" s="157"/>
      <c r="HL35" s="157"/>
      <c r="HM35" s="157"/>
      <c r="HN35" s="157"/>
      <c r="HO35" s="157"/>
      <c r="HP35" s="157"/>
      <c r="HQ35" s="157"/>
      <c r="HR35" s="157"/>
      <c r="HS35" s="157"/>
      <c r="HT35" s="157"/>
      <c r="HU35" s="157"/>
      <c r="HV35" s="157"/>
      <c r="HW35" s="157"/>
      <c r="HX35" s="157"/>
      <c r="HY35" s="157"/>
      <c r="HZ35" s="157"/>
      <c r="IA35" s="157"/>
      <c r="IB35" s="157"/>
      <c r="IC35" s="157"/>
      <c r="ID35" s="157"/>
      <c r="IE35" s="157"/>
      <c r="IF35" s="157"/>
      <c r="IG35" s="157"/>
      <c r="IH35" s="157"/>
      <c r="II35" s="157"/>
      <c r="IJ35" s="157"/>
      <c r="IK35" s="157"/>
      <c r="IL35" s="157"/>
      <c r="IM35" s="157"/>
      <c r="IN35" s="157"/>
      <c r="IO35" s="157"/>
      <c r="IP35" s="157"/>
      <c r="IQ35" s="157"/>
      <c r="IR35" s="157"/>
      <c r="IS35" s="157"/>
      <c r="IT35" s="157"/>
      <c r="IU35" s="157"/>
      <c r="IV35" s="157"/>
    </row>
    <row r="36" spans="1:256" s="114" customFormat="1" ht="12.75" customHeight="1">
      <c r="A36" s="194" t="s">
        <v>26</v>
      </c>
      <c r="B36" s="167" t="s">
        <v>202</v>
      </c>
      <c r="C36" s="226" t="s">
        <v>265</v>
      </c>
      <c r="D36" s="168">
        <v>1442996000</v>
      </c>
      <c r="E36" s="168">
        <v>1547253000</v>
      </c>
      <c r="F36" s="168">
        <v>1588401000</v>
      </c>
      <c r="G36" s="168">
        <v>1651639000</v>
      </c>
      <c r="H36" s="168">
        <v>1716521000</v>
      </c>
      <c r="I36" s="168">
        <v>1741658000</v>
      </c>
      <c r="J36" s="168">
        <v>1779073000</v>
      </c>
      <c r="K36" s="168">
        <v>1825860000</v>
      </c>
      <c r="L36" s="168">
        <v>1856619000</v>
      </c>
      <c r="M36" s="168">
        <v>1901809000</v>
      </c>
      <c r="N36" s="168">
        <v>1962576000</v>
      </c>
      <c r="O36" s="168">
        <v>1987125000</v>
      </c>
      <c r="P36" s="168">
        <v>1996524000</v>
      </c>
      <c r="Q36" s="168">
        <v>2049674000</v>
      </c>
      <c r="R36" s="168">
        <v>2069658000</v>
      </c>
      <c r="S36" s="168">
        <v>2156957000</v>
      </c>
      <c r="T36" s="168">
        <v>2247830000</v>
      </c>
      <c r="U36" s="168">
        <v>2289553000</v>
      </c>
      <c r="V36" s="168">
        <v>2192834000</v>
      </c>
      <c r="W36" s="168">
        <v>2305684000</v>
      </c>
      <c r="X36" s="168">
        <v>2418099000</v>
      </c>
      <c r="Y36" s="168">
        <v>2465800000</v>
      </c>
      <c r="Z36" s="168">
        <v>2527883000</v>
      </c>
      <c r="AA36" s="168">
        <v>2635393000</v>
      </c>
      <c r="AB36" s="168">
        <v>2722020000</v>
      </c>
      <c r="AC36" s="168">
        <v>2822443000</v>
      </c>
      <c r="AD36" s="168">
        <v>2944074000</v>
      </c>
      <c r="AE36" s="168">
        <v>3032736000</v>
      </c>
      <c r="AF36" s="168">
        <v>3129717000</v>
      </c>
      <c r="AG36" s="168">
        <v>3087963000</v>
      </c>
      <c r="AH36" s="168">
        <v>3258567000</v>
      </c>
      <c r="AI36" s="168">
        <v>3498495000</v>
      </c>
      <c r="AJ36" s="153" t="s">
        <v>26</v>
      </c>
      <c r="AK36" s="16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155"/>
      <c r="CV36" s="155"/>
      <c r="CW36" s="155"/>
      <c r="CX36" s="155"/>
      <c r="CY36" s="155"/>
      <c r="CZ36" s="155"/>
      <c r="DA36" s="155"/>
      <c r="DB36" s="155"/>
      <c r="DC36" s="155"/>
      <c r="DD36" s="155"/>
      <c r="DE36" s="155"/>
      <c r="DF36" s="155"/>
      <c r="DG36" s="155"/>
      <c r="DH36" s="155"/>
      <c r="DI36" s="155"/>
      <c r="DJ36" s="155"/>
      <c r="DK36" s="155"/>
      <c r="DL36" s="155"/>
      <c r="DM36" s="155"/>
      <c r="DN36" s="155"/>
      <c r="DO36" s="155"/>
      <c r="DP36" s="155"/>
      <c r="DQ36" s="155"/>
      <c r="DR36" s="155"/>
      <c r="DS36" s="155"/>
      <c r="DT36" s="155"/>
      <c r="DU36" s="155"/>
      <c r="DV36" s="155"/>
      <c r="DW36" s="155"/>
      <c r="DX36" s="155"/>
      <c r="DY36" s="155"/>
      <c r="DZ36" s="155"/>
      <c r="EA36" s="155"/>
      <c r="EB36" s="155"/>
      <c r="EC36" s="155"/>
      <c r="ED36" s="155"/>
      <c r="EE36" s="155"/>
      <c r="EF36" s="155"/>
      <c r="EG36" s="155"/>
      <c r="EH36" s="155"/>
      <c r="EI36" s="155"/>
      <c r="EJ36" s="155"/>
      <c r="EK36" s="155"/>
      <c r="EL36" s="155"/>
      <c r="EM36" s="155"/>
      <c r="EN36" s="155"/>
      <c r="EO36" s="155"/>
      <c r="EP36" s="155"/>
      <c r="EQ36" s="155"/>
      <c r="ER36" s="155"/>
      <c r="ES36" s="155"/>
      <c r="ET36" s="155"/>
      <c r="EU36" s="155"/>
      <c r="EV36" s="155"/>
      <c r="EW36" s="155"/>
      <c r="EX36" s="155"/>
      <c r="EY36" s="155"/>
      <c r="EZ36" s="155"/>
      <c r="FA36" s="155"/>
      <c r="FB36" s="155"/>
      <c r="FC36" s="155"/>
      <c r="FD36" s="155"/>
      <c r="FE36" s="155"/>
      <c r="FF36" s="155"/>
      <c r="FG36" s="155"/>
      <c r="FH36" s="155"/>
      <c r="FI36" s="155"/>
      <c r="FJ36" s="155"/>
      <c r="FK36" s="155"/>
      <c r="FL36" s="155"/>
      <c r="FM36" s="155"/>
      <c r="FN36" s="155"/>
      <c r="FO36" s="155"/>
      <c r="FP36" s="155"/>
      <c r="FQ36" s="155"/>
      <c r="FR36" s="155"/>
      <c r="FS36" s="155"/>
      <c r="FT36" s="155"/>
      <c r="FU36" s="155"/>
      <c r="FV36" s="155"/>
      <c r="FW36" s="155"/>
      <c r="FX36" s="155"/>
      <c r="FY36" s="155"/>
      <c r="FZ36" s="155"/>
      <c r="GA36" s="155"/>
      <c r="GB36" s="155"/>
      <c r="GC36" s="155"/>
      <c r="GD36" s="155"/>
      <c r="GE36" s="155"/>
      <c r="GF36" s="155"/>
      <c r="GG36" s="155"/>
      <c r="GH36" s="155"/>
      <c r="GI36" s="155"/>
      <c r="GJ36" s="155"/>
      <c r="GK36" s="155"/>
      <c r="GL36" s="155"/>
      <c r="GM36" s="155"/>
      <c r="GN36" s="155"/>
      <c r="GO36" s="155"/>
      <c r="GP36" s="155"/>
      <c r="GQ36" s="155"/>
      <c r="GR36" s="155"/>
      <c r="GS36" s="155"/>
      <c r="GT36" s="155"/>
      <c r="GU36" s="155"/>
      <c r="GV36" s="155"/>
      <c r="GW36" s="155"/>
      <c r="GX36" s="155"/>
      <c r="GY36" s="155"/>
      <c r="GZ36" s="155"/>
      <c r="HA36" s="155"/>
      <c r="HB36" s="155"/>
      <c r="HC36" s="155"/>
      <c r="HD36" s="155"/>
      <c r="HE36" s="155"/>
      <c r="HF36" s="155"/>
      <c r="HG36" s="155"/>
      <c r="HH36" s="155"/>
      <c r="HI36" s="155"/>
      <c r="HJ36" s="155"/>
      <c r="HK36" s="155"/>
      <c r="HL36" s="155"/>
      <c r="HM36" s="155"/>
      <c r="HN36" s="155"/>
      <c r="HO36" s="155"/>
      <c r="HP36" s="155"/>
      <c r="HQ36" s="155"/>
      <c r="HR36" s="155"/>
      <c r="HS36" s="155"/>
      <c r="HT36" s="155"/>
      <c r="HU36" s="155"/>
      <c r="HV36" s="155"/>
      <c r="HW36" s="155"/>
      <c r="HX36" s="155"/>
      <c r="HY36" s="155"/>
      <c r="HZ36" s="155"/>
      <c r="IA36" s="155"/>
      <c r="IB36" s="155"/>
      <c r="IC36" s="155"/>
      <c r="ID36" s="155"/>
      <c r="IE36" s="155"/>
      <c r="IF36" s="155"/>
      <c r="IG36" s="155"/>
      <c r="IH36" s="155"/>
      <c r="II36" s="155"/>
      <c r="IJ36" s="155"/>
      <c r="IK36" s="155"/>
      <c r="IL36" s="155"/>
      <c r="IM36" s="155"/>
      <c r="IN36" s="155"/>
      <c r="IO36" s="155"/>
      <c r="IP36" s="155"/>
      <c r="IQ36" s="155"/>
      <c r="IR36" s="155"/>
      <c r="IS36" s="155"/>
      <c r="IT36" s="155"/>
      <c r="IU36" s="155"/>
      <c r="IV36" s="155"/>
    </row>
    <row r="37" spans="1:256" ht="7.5" customHeight="1">
      <c r="A37" s="169"/>
      <c r="B37" s="161"/>
      <c r="C37" s="170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AJ37" s="169"/>
      <c r="AK37" s="170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1"/>
      <c r="BR37" s="171"/>
      <c r="BS37" s="171"/>
      <c r="BT37" s="171"/>
      <c r="BU37" s="171"/>
      <c r="BV37" s="171"/>
      <c r="BW37" s="171"/>
      <c r="BX37" s="171"/>
      <c r="BY37" s="171"/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  <c r="CT37" s="171"/>
      <c r="CU37" s="171"/>
      <c r="CV37" s="171"/>
      <c r="CW37" s="171"/>
      <c r="CX37" s="171"/>
      <c r="CY37" s="171"/>
      <c r="CZ37" s="171"/>
      <c r="DA37" s="171"/>
      <c r="DB37" s="171"/>
      <c r="DC37" s="171"/>
      <c r="DD37" s="171"/>
      <c r="DE37" s="171"/>
      <c r="DF37" s="171"/>
      <c r="DG37" s="171"/>
      <c r="DH37" s="171"/>
      <c r="DI37" s="171"/>
      <c r="DJ37" s="171"/>
      <c r="DK37" s="171"/>
      <c r="DL37" s="171"/>
      <c r="DM37" s="171"/>
      <c r="DN37" s="171"/>
      <c r="DO37" s="171"/>
      <c r="DP37" s="171"/>
      <c r="DQ37" s="171"/>
      <c r="DR37" s="171"/>
      <c r="DS37" s="171"/>
      <c r="DT37" s="171"/>
      <c r="DU37" s="171"/>
      <c r="DV37" s="171"/>
      <c r="DW37" s="171"/>
      <c r="DX37" s="171"/>
      <c r="DY37" s="171"/>
      <c r="DZ37" s="171"/>
      <c r="EA37" s="171"/>
      <c r="EB37" s="171"/>
      <c r="EC37" s="171"/>
      <c r="ED37" s="171"/>
      <c r="EE37" s="171"/>
      <c r="EF37" s="171"/>
      <c r="EG37" s="171"/>
      <c r="EH37" s="171"/>
      <c r="EI37" s="171"/>
      <c r="EJ37" s="171"/>
      <c r="EK37" s="171"/>
      <c r="EL37" s="171"/>
      <c r="EM37" s="171"/>
      <c r="EN37" s="171"/>
      <c r="EO37" s="171"/>
      <c r="EP37" s="171"/>
      <c r="EQ37" s="171"/>
      <c r="ER37" s="171"/>
      <c r="ES37" s="171"/>
      <c r="ET37" s="171"/>
      <c r="EU37" s="171"/>
      <c r="EV37" s="171"/>
      <c r="EW37" s="171"/>
      <c r="EX37" s="171"/>
      <c r="EY37" s="171"/>
      <c r="EZ37" s="171"/>
      <c r="FA37" s="171"/>
      <c r="FB37" s="171"/>
      <c r="FC37" s="171"/>
      <c r="FD37" s="171"/>
      <c r="FE37" s="171"/>
      <c r="FF37" s="171"/>
      <c r="FG37" s="171"/>
      <c r="FH37" s="171"/>
      <c r="FI37" s="171"/>
      <c r="FJ37" s="171"/>
      <c r="FK37" s="171"/>
      <c r="FL37" s="171"/>
      <c r="FM37" s="171"/>
      <c r="FN37" s="171"/>
      <c r="FO37" s="171"/>
      <c r="FP37" s="171"/>
      <c r="FQ37" s="171"/>
      <c r="FR37" s="171"/>
      <c r="FS37" s="171"/>
      <c r="FT37" s="171"/>
      <c r="FU37" s="171"/>
      <c r="FV37" s="171"/>
      <c r="FW37" s="171"/>
      <c r="FX37" s="171"/>
      <c r="FY37" s="171"/>
      <c r="FZ37" s="171"/>
      <c r="GA37" s="171"/>
      <c r="GB37" s="171"/>
      <c r="GC37" s="171"/>
      <c r="GD37" s="171"/>
      <c r="GE37" s="171"/>
      <c r="GF37" s="171"/>
      <c r="GG37" s="171"/>
      <c r="GH37" s="171"/>
      <c r="GI37" s="171"/>
      <c r="GJ37" s="171"/>
      <c r="GK37" s="171"/>
      <c r="GL37" s="171"/>
      <c r="GM37" s="171"/>
      <c r="GN37" s="171"/>
      <c r="GO37" s="171"/>
      <c r="GP37" s="171"/>
      <c r="GQ37" s="171"/>
      <c r="GR37" s="171"/>
      <c r="GS37" s="171"/>
      <c r="GT37" s="171"/>
      <c r="GU37" s="171"/>
      <c r="GV37" s="171"/>
      <c r="GW37" s="171"/>
      <c r="GX37" s="171"/>
      <c r="GY37" s="171"/>
      <c r="GZ37" s="171"/>
      <c r="HA37" s="171"/>
      <c r="HB37" s="171"/>
      <c r="HC37" s="171"/>
      <c r="HD37" s="171"/>
      <c r="HE37" s="171"/>
      <c r="HF37" s="171"/>
      <c r="HG37" s="171"/>
      <c r="HH37" s="171"/>
      <c r="HI37" s="171"/>
      <c r="HJ37" s="171"/>
      <c r="HK37" s="171"/>
      <c r="HL37" s="171"/>
      <c r="HM37" s="171"/>
      <c r="HN37" s="171"/>
      <c r="HO37" s="171"/>
      <c r="HP37" s="171"/>
      <c r="HQ37" s="171"/>
      <c r="HR37" s="171"/>
      <c r="HS37" s="171"/>
      <c r="HT37" s="171"/>
      <c r="HU37" s="171"/>
      <c r="HV37" s="171"/>
      <c r="HW37" s="171"/>
      <c r="HX37" s="171"/>
      <c r="HY37" s="171"/>
      <c r="HZ37" s="171"/>
      <c r="IA37" s="171"/>
      <c r="IB37" s="171"/>
      <c r="IC37" s="171"/>
      <c r="ID37" s="171"/>
      <c r="IE37" s="171"/>
      <c r="IF37" s="171"/>
      <c r="IG37" s="171"/>
      <c r="IH37" s="171"/>
      <c r="II37" s="171"/>
      <c r="IJ37" s="171"/>
      <c r="IK37" s="171"/>
      <c r="IL37" s="171"/>
      <c r="IM37" s="171"/>
      <c r="IN37" s="171"/>
      <c r="IO37" s="171"/>
      <c r="IP37" s="171"/>
      <c r="IQ37" s="171"/>
      <c r="IR37" s="171"/>
      <c r="IS37" s="171"/>
      <c r="IT37" s="171"/>
      <c r="IU37" s="171"/>
      <c r="IV37" s="171"/>
    </row>
    <row r="38" spans="1:256" s="114" customFormat="1" ht="12.75">
      <c r="A38" s="169"/>
      <c r="B38" s="161"/>
      <c r="C38" s="170"/>
      <c r="D38" s="403" t="s">
        <v>203</v>
      </c>
      <c r="E38" s="403"/>
      <c r="F38" s="403"/>
      <c r="G38" s="403"/>
      <c r="H38" s="403"/>
      <c r="I38" s="403"/>
      <c r="J38" s="403"/>
      <c r="K38" s="403"/>
      <c r="L38" s="403"/>
      <c r="M38" s="403"/>
      <c r="N38" s="403"/>
      <c r="O38" s="403"/>
      <c r="P38" s="403"/>
      <c r="Q38" s="403"/>
      <c r="R38" s="403"/>
      <c r="S38" s="403"/>
      <c r="T38" s="403"/>
      <c r="U38" s="403"/>
      <c r="V38" s="403"/>
      <c r="W38" s="403"/>
      <c r="X38" s="403"/>
      <c r="Y38" s="404" t="s">
        <v>203</v>
      </c>
      <c r="Z38" s="404"/>
      <c r="AA38" s="404"/>
      <c r="AB38" s="404"/>
      <c r="AC38" s="404"/>
      <c r="AD38" s="404"/>
      <c r="AE38" s="404"/>
      <c r="AF38" s="404"/>
      <c r="AG38" s="404"/>
      <c r="AH38" s="404"/>
      <c r="AI38" s="404"/>
      <c r="AJ38" s="169"/>
      <c r="AK38" s="189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  <c r="BC38" s="177"/>
      <c r="BD38" s="177"/>
      <c r="BE38" s="177"/>
      <c r="BF38" s="177"/>
      <c r="BG38" s="177"/>
      <c r="BH38" s="177"/>
      <c r="BI38" s="177"/>
      <c r="BJ38" s="177"/>
      <c r="BK38" s="177"/>
      <c r="BL38" s="177"/>
      <c r="BM38" s="177"/>
      <c r="BN38" s="177"/>
      <c r="BO38" s="177"/>
      <c r="BP38" s="177"/>
      <c r="BQ38" s="177"/>
      <c r="BR38" s="177"/>
      <c r="BS38" s="177"/>
      <c r="BT38" s="177"/>
      <c r="BU38" s="177"/>
      <c r="BV38" s="177"/>
      <c r="BW38" s="177"/>
      <c r="BX38" s="177"/>
      <c r="BY38" s="177"/>
      <c r="BZ38" s="177"/>
      <c r="CA38" s="177"/>
      <c r="CB38" s="177"/>
      <c r="CC38" s="177"/>
      <c r="CD38" s="177"/>
      <c r="CE38" s="177"/>
      <c r="CF38" s="177"/>
      <c r="CG38" s="177"/>
      <c r="CH38" s="177"/>
      <c r="CI38" s="177"/>
      <c r="CJ38" s="177"/>
      <c r="CK38" s="177"/>
      <c r="CL38" s="177"/>
      <c r="CM38" s="177"/>
      <c r="CN38" s="177"/>
      <c r="CO38" s="177"/>
      <c r="CP38" s="177"/>
      <c r="CQ38" s="177"/>
      <c r="CR38" s="177"/>
      <c r="CS38" s="177"/>
      <c r="CT38" s="177"/>
      <c r="CU38" s="177"/>
      <c r="CV38" s="177"/>
      <c r="CW38" s="177"/>
      <c r="CX38" s="177"/>
      <c r="CY38" s="177"/>
      <c r="CZ38" s="177"/>
      <c r="DA38" s="177"/>
      <c r="DB38" s="177"/>
      <c r="DC38" s="177"/>
      <c r="DD38" s="177"/>
      <c r="DE38" s="177"/>
      <c r="DF38" s="177"/>
      <c r="DG38" s="177"/>
      <c r="DH38" s="177"/>
      <c r="DI38" s="177"/>
      <c r="DJ38" s="177"/>
      <c r="DK38" s="177"/>
      <c r="DL38" s="177"/>
      <c r="DM38" s="177"/>
      <c r="DN38" s="177"/>
      <c r="DO38" s="177"/>
      <c r="DP38" s="177"/>
      <c r="DQ38" s="177"/>
      <c r="DR38" s="177"/>
      <c r="DS38" s="177"/>
      <c r="DT38" s="177"/>
      <c r="DU38" s="177"/>
      <c r="DV38" s="177"/>
      <c r="DW38" s="177"/>
      <c r="DX38" s="177"/>
      <c r="DY38" s="177"/>
      <c r="DZ38" s="177"/>
      <c r="EA38" s="177"/>
      <c r="EB38" s="177"/>
      <c r="EC38" s="177"/>
      <c r="ED38" s="177"/>
      <c r="EE38" s="177"/>
      <c r="EF38" s="177"/>
      <c r="EG38" s="177"/>
      <c r="EH38" s="177"/>
      <c r="EI38" s="177"/>
      <c r="EJ38" s="177"/>
      <c r="EK38" s="177"/>
      <c r="EL38" s="177"/>
      <c r="EM38" s="177"/>
      <c r="EN38" s="177"/>
      <c r="EO38" s="177"/>
      <c r="EP38" s="177"/>
      <c r="EQ38" s="177"/>
      <c r="ER38" s="177"/>
      <c r="ES38" s="177"/>
      <c r="ET38" s="177"/>
      <c r="EU38" s="177"/>
      <c r="EV38" s="177"/>
      <c r="EW38" s="177"/>
      <c r="EX38" s="177"/>
      <c r="EY38" s="177"/>
      <c r="EZ38" s="177"/>
      <c r="FA38" s="177"/>
      <c r="FB38" s="177"/>
      <c r="FC38" s="177"/>
      <c r="FD38" s="177"/>
      <c r="FE38" s="177"/>
      <c r="FF38" s="177"/>
      <c r="FG38" s="177"/>
      <c r="FH38" s="177"/>
      <c r="FI38" s="177"/>
      <c r="FJ38" s="177"/>
      <c r="FK38" s="177"/>
      <c r="FL38" s="177"/>
      <c r="FM38" s="177"/>
      <c r="FN38" s="177"/>
      <c r="FO38" s="177"/>
      <c r="FP38" s="177"/>
      <c r="FQ38" s="177"/>
      <c r="FR38" s="177"/>
      <c r="FS38" s="177"/>
      <c r="FT38" s="177"/>
      <c r="FU38" s="177"/>
      <c r="FV38" s="177"/>
      <c r="FW38" s="177"/>
      <c r="FX38" s="177"/>
      <c r="FY38" s="177"/>
      <c r="FZ38" s="177"/>
      <c r="GA38" s="177"/>
      <c r="GB38" s="177"/>
      <c r="GC38" s="177"/>
      <c r="GD38" s="177"/>
      <c r="GE38" s="177"/>
      <c r="GF38" s="177"/>
      <c r="GG38" s="177"/>
      <c r="GH38" s="177"/>
      <c r="GI38" s="177"/>
      <c r="GJ38" s="177"/>
      <c r="GK38" s="177"/>
      <c r="GL38" s="177"/>
      <c r="GM38" s="177"/>
      <c r="GN38" s="177"/>
      <c r="GO38" s="177"/>
      <c r="GP38" s="177"/>
      <c r="GQ38" s="177"/>
      <c r="GR38" s="177"/>
      <c r="GS38" s="177"/>
      <c r="GT38" s="177"/>
      <c r="GU38" s="177"/>
      <c r="GV38" s="177"/>
      <c r="GW38" s="177"/>
      <c r="GX38" s="177"/>
      <c r="GY38" s="177"/>
      <c r="GZ38" s="177"/>
      <c r="HA38" s="177"/>
      <c r="HB38" s="177"/>
      <c r="HC38" s="177"/>
      <c r="HD38" s="177"/>
      <c r="HE38" s="177"/>
      <c r="HF38" s="177"/>
      <c r="HG38" s="177"/>
      <c r="HH38" s="177"/>
      <c r="HI38" s="177"/>
      <c r="HJ38" s="177"/>
      <c r="HK38" s="177"/>
      <c r="HL38" s="177"/>
      <c r="HM38" s="177"/>
      <c r="HN38" s="177"/>
      <c r="HO38" s="177"/>
      <c r="HP38" s="177"/>
      <c r="HQ38" s="177"/>
      <c r="HR38" s="177"/>
      <c r="HS38" s="177"/>
      <c r="HT38" s="177"/>
      <c r="HU38" s="177"/>
      <c r="HV38" s="177"/>
      <c r="HW38" s="177"/>
      <c r="HX38" s="177"/>
      <c r="HY38" s="177"/>
      <c r="HZ38" s="177"/>
      <c r="IA38" s="177"/>
      <c r="IB38" s="177"/>
      <c r="IC38" s="177"/>
      <c r="ID38" s="177"/>
      <c r="IE38" s="177"/>
      <c r="IF38" s="177"/>
      <c r="IG38" s="177"/>
      <c r="IH38" s="177"/>
      <c r="II38" s="177"/>
      <c r="IJ38" s="177"/>
      <c r="IK38" s="177"/>
      <c r="IL38" s="177"/>
      <c r="IM38" s="177"/>
      <c r="IN38" s="177"/>
      <c r="IO38" s="177"/>
      <c r="IP38" s="177"/>
      <c r="IQ38" s="177"/>
      <c r="IR38" s="177"/>
      <c r="IS38" s="177"/>
      <c r="IT38" s="177"/>
      <c r="IU38" s="177"/>
      <c r="IV38" s="177"/>
    </row>
    <row r="39" spans="1:256" ht="6.2" customHeight="1">
      <c r="A39" s="169"/>
      <c r="B39" s="161"/>
      <c r="C39" s="170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69"/>
      <c r="AK39" s="170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1"/>
      <c r="BR39" s="171"/>
      <c r="BS39" s="171"/>
      <c r="BT39" s="171"/>
      <c r="BU39" s="171"/>
      <c r="BV39" s="171"/>
      <c r="BW39" s="171"/>
      <c r="BX39" s="171"/>
      <c r="BY39" s="171"/>
      <c r="BZ39" s="171"/>
      <c r="CA39" s="171"/>
      <c r="CB39" s="171"/>
      <c r="CC39" s="171"/>
      <c r="CD39" s="171"/>
      <c r="CE39" s="171"/>
      <c r="CF39" s="171"/>
      <c r="CG39" s="171"/>
      <c r="CH39" s="171"/>
      <c r="CI39" s="171"/>
      <c r="CJ39" s="171"/>
      <c r="CK39" s="171"/>
      <c r="CL39" s="171"/>
      <c r="CM39" s="171"/>
      <c r="CN39" s="171"/>
      <c r="CO39" s="171"/>
      <c r="CP39" s="171"/>
      <c r="CQ39" s="171"/>
      <c r="CR39" s="171"/>
      <c r="CS39" s="171"/>
      <c r="CT39" s="171"/>
      <c r="CU39" s="171"/>
      <c r="CV39" s="171"/>
      <c r="CW39" s="171"/>
      <c r="CX39" s="171"/>
      <c r="CY39" s="171"/>
      <c r="CZ39" s="171"/>
      <c r="DA39" s="171"/>
      <c r="DB39" s="171"/>
      <c r="DC39" s="171"/>
      <c r="DD39" s="171"/>
      <c r="DE39" s="171"/>
      <c r="DF39" s="171"/>
      <c r="DG39" s="171"/>
      <c r="DH39" s="171"/>
      <c r="DI39" s="171"/>
      <c r="DJ39" s="171"/>
      <c r="DK39" s="171"/>
      <c r="DL39" s="171"/>
      <c r="DM39" s="171"/>
      <c r="DN39" s="171"/>
      <c r="DO39" s="171"/>
      <c r="DP39" s="171"/>
      <c r="DQ39" s="171"/>
      <c r="DR39" s="171"/>
      <c r="DS39" s="171"/>
      <c r="DT39" s="171"/>
      <c r="DU39" s="171"/>
      <c r="DV39" s="171"/>
      <c r="DW39" s="171"/>
      <c r="DX39" s="171"/>
      <c r="DY39" s="171"/>
      <c r="DZ39" s="171"/>
      <c r="EA39" s="171"/>
      <c r="EB39" s="171"/>
      <c r="EC39" s="171"/>
      <c r="ED39" s="171"/>
      <c r="EE39" s="171"/>
      <c r="EF39" s="171"/>
      <c r="EG39" s="171"/>
      <c r="EH39" s="171"/>
      <c r="EI39" s="171"/>
      <c r="EJ39" s="171"/>
      <c r="EK39" s="171"/>
      <c r="EL39" s="171"/>
      <c r="EM39" s="171"/>
      <c r="EN39" s="171"/>
      <c r="EO39" s="171"/>
      <c r="EP39" s="171"/>
      <c r="EQ39" s="171"/>
      <c r="ER39" s="171"/>
      <c r="ES39" s="171"/>
      <c r="ET39" s="171"/>
      <c r="EU39" s="171"/>
      <c r="EV39" s="171"/>
      <c r="EW39" s="171"/>
      <c r="EX39" s="171"/>
      <c r="EY39" s="171"/>
      <c r="EZ39" s="171"/>
      <c r="FA39" s="171"/>
      <c r="FB39" s="171"/>
      <c r="FC39" s="171"/>
      <c r="FD39" s="171"/>
      <c r="FE39" s="171"/>
      <c r="FF39" s="171"/>
      <c r="FG39" s="171"/>
      <c r="FH39" s="171"/>
      <c r="FI39" s="171"/>
      <c r="FJ39" s="171"/>
      <c r="FK39" s="171"/>
      <c r="FL39" s="171"/>
      <c r="FM39" s="171"/>
      <c r="FN39" s="171"/>
      <c r="FO39" s="171"/>
      <c r="FP39" s="171"/>
      <c r="FQ39" s="171"/>
      <c r="FR39" s="171"/>
      <c r="FS39" s="171"/>
      <c r="FT39" s="171"/>
      <c r="FU39" s="171"/>
      <c r="FV39" s="171"/>
      <c r="FW39" s="171"/>
      <c r="FX39" s="171"/>
      <c r="FY39" s="171"/>
      <c r="FZ39" s="171"/>
      <c r="GA39" s="171"/>
      <c r="GB39" s="171"/>
      <c r="GC39" s="171"/>
      <c r="GD39" s="171"/>
      <c r="GE39" s="171"/>
      <c r="GF39" s="171"/>
      <c r="GG39" s="171"/>
      <c r="GH39" s="171"/>
      <c r="GI39" s="171"/>
      <c r="GJ39" s="171"/>
      <c r="GK39" s="171"/>
      <c r="GL39" s="171"/>
      <c r="GM39" s="171"/>
      <c r="GN39" s="171"/>
      <c r="GO39" s="171"/>
      <c r="GP39" s="171"/>
      <c r="GQ39" s="171"/>
      <c r="GR39" s="171"/>
      <c r="GS39" s="171"/>
      <c r="GT39" s="171"/>
      <c r="GU39" s="171"/>
      <c r="GV39" s="171"/>
      <c r="GW39" s="171"/>
      <c r="GX39" s="171"/>
      <c r="GY39" s="171"/>
      <c r="GZ39" s="171"/>
      <c r="HA39" s="171"/>
      <c r="HB39" s="171"/>
      <c r="HC39" s="171"/>
      <c r="HD39" s="171"/>
      <c r="HE39" s="171"/>
      <c r="HF39" s="171"/>
      <c r="HG39" s="171"/>
      <c r="HH39" s="171"/>
      <c r="HI39" s="171"/>
      <c r="HJ39" s="171"/>
      <c r="HK39" s="171"/>
      <c r="HL39" s="171"/>
      <c r="HM39" s="171"/>
      <c r="HN39" s="171"/>
      <c r="HO39" s="171"/>
      <c r="HP39" s="171"/>
      <c r="HQ39" s="171"/>
      <c r="HR39" s="171"/>
      <c r="HS39" s="171"/>
      <c r="HT39" s="171"/>
      <c r="HU39" s="171"/>
      <c r="HV39" s="171"/>
      <c r="HW39" s="171"/>
      <c r="HX39" s="171"/>
      <c r="HY39" s="171"/>
      <c r="HZ39" s="171"/>
      <c r="IA39" s="171"/>
      <c r="IB39" s="171"/>
      <c r="IC39" s="171"/>
      <c r="ID39" s="171"/>
      <c r="IE39" s="171"/>
      <c r="IF39" s="171"/>
      <c r="IG39" s="171"/>
      <c r="IH39" s="171"/>
      <c r="II39" s="171"/>
      <c r="IJ39" s="171"/>
      <c r="IK39" s="171"/>
      <c r="IL39" s="171"/>
      <c r="IM39" s="171"/>
      <c r="IN39" s="171"/>
      <c r="IO39" s="171"/>
      <c r="IP39" s="171"/>
      <c r="IQ39" s="171"/>
      <c r="IR39" s="171"/>
      <c r="IS39" s="171"/>
      <c r="IT39" s="171"/>
      <c r="IU39" s="171"/>
      <c r="IV39" s="171"/>
    </row>
    <row r="40" spans="1:256" ht="12.75" customHeight="1">
      <c r="A40" s="194" t="s">
        <v>69</v>
      </c>
      <c r="B40" s="151" t="s">
        <v>160</v>
      </c>
      <c r="C40" s="226" t="s">
        <v>266</v>
      </c>
      <c r="D40" s="240">
        <f aca="true" t="shared" si="0" ref="D40:D66">(D10/D$36)*100</f>
        <v>1.2105369661454364</v>
      </c>
      <c r="E40" s="240">
        <f aca="true" t="shared" si="1" ref="E40:L52">(E10/E$36)*100</f>
        <v>1.1060246772829008</v>
      </c>
      <c r="F40" s="240">
        <f t="shared" si="1"/>
        <v>1.0599338580119253</v>
      </c>
      <c r="G40" s="240">
        <f t="shared" si="1"/>
        <v>1.080623550303668</v>
      </c>
      <c r="H40" s="240">
        <f t="shared" si="1"/>
        <v>1.0987340090799937</v>
      </c>
      <c r="I40" s="240">
        <f t="shared" si="1"/>
        <v>1.1497090703226467</v>
      </c>
      <c r="J40" s="240">
        <f t="shared" si="1"/>
        <v>1.1369404178468223</v>
      </c>
      <c r="K40" s="240">
        <f t="shared" si="1"/>
        <v>1.0760408793664356</v>
      </c>
      <c r="L40" s="240">
        <f t="shared" si="1"/>
        <v>1.0631152648981832</v>
      </c>
      <c r="M40" s="240">
        <v>1.1032127831974714</v>
      </c>
      <c r="N40" s="240">
        <v>1.1993420891725977</v>
      </c>
      <c r="O40" s="240">
        <v>0.9961124740517078</v>
      </c>
      <c r="P40" s="240">
        <v>0.9219022661385489</v>
      </c>
      <c r="Q40" s="240">
        <v>1.049825484442892</v>
      </c>
      <c r="R40" s="240">
        <v>0.8037559828725326</v>
      </c>
      <c r="S40" s="240">
        <v>0.8155934494753488</v>
      </c>
      <c r="T40" s="240">
        <v>0.8660797302287094</v>
      </c>
      <c r="U40" s="240">
        <v>0.9324090772303589</v>
      </c>
      <c r="V40" s="240">
        <v>0.7755261000148667</v>
      </c>
      <c r="W40" s="240">
        <v>0.8938779121510146</v>
      </c>
      <c r="X40" s="240">
        <v>1.0136888522761063</v>
      </c>
      <c r="Y40" s="240">
        <v>0.9440343904615135</v>
      </c>
      <c r="Z40" s="240">
        <v>1.0483475698835745</v>
      </c>
      <c r="AA40" s="240">
        <v>1.0047837267534672</v>
      </c>
      <c r="AB40" s="240">
        <v>0.7611994033842514</v>
      </c>
      <c r="AC40" s="240">
        <v>0.7757109709567209</v>
      </c>
      <c r="AD40" s="240">
        <v>0.9452208062704945</v>
      </c>
      <c r="AE40" s="240">
        <v>0.7646890464583795</v>
      </c>
      <c r="AF40" s="240">
        <v>0.8609724137997142</v>
      </c>
      <c r="AG40" s="240">
        <v>0.8298026886980188</v>
      </c>
      <c r="AH40" s="240">
        <v>0.9403213130188822</v>
      </c>
      <c r="AI40" s="240">
        <v>1.2261844021500674</v>
      </c>
      <c r="AJ40" s="153" t="s">
        <v>69</v>
      </c>
      <c r="AK40" s="154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  <c r="CA40" s="157"/>
      <c r="CB40" s="157"/>
      <c r="CC40" s="157"/>
      <c r="CD40" s="157"/>
      <c r="CE40" s="157"/>
      <c r="CF40" s="157"/>
      <c r="CG40" s="157"/>
      <c r="CH40" s="157"/>
      <c r="CI40" s="157"/>
      <c r="CJ40" s="157"/>
      <c r="CK40" s="157"/>
      <c r="CL40" s="157"/>
      <c r="CM40" s="157"/>
      <c r="CN40" s="157"/>
      <c r="CO40" s="157"/>
      <c r="CP40" s="157"/>
      <c r="CQ40" s="157"/>
      <c r="CR40" s="157"/>
      <c r="CS40" s="157"/>
      <c r="CT40" s="157"/>
      <c r="CU40" s="157"/>
      <c r="CV40" s="157"/>
      <c r="CW40" s="157"/>
      <c r="CX40" s="157"/>
      <c r="CY40" s="157"/>
      <c r="CZ40" s="157"/>
      <c r="DA40" s="157"/>
      <c r="DB40" s="157"/>
      <c r="DC40" s="157"/>
      <c r="DD40" s="157"/>
      <c r="DE40" s="157"/>
      <c r="DF40" s="157"/>
      <c r="DG40" s="157"/>
      <c r="DH40" s="157"/>
      <c r="DI40" s="157"/>
      <c r="DJ40" s="157"/>
      <c r="DK40" s="157"/>
      <c r="DL40" s="157"/>
      <c r="DM40" s="157"/>
      <c r="DN40" s="157"/>
      <c r="DO40" s="157"/>
      <c r="DP40" s="157"/>
      <c r="DQ40" s="157"/>
      <c r="DR40" s="157"/>
      <c r="DS40" s="157"/>
      <c r="DT40" s="157"/>
      <c r="DU40" s="157"/>
      <c r="DV40" s="157"/>
      <c r="DW40" s="157"/>
      <c r="DX40" s="157"/>
      <c r="DY40" s="157"/>
      <c r="DZ40" s="157"/>
      <c r="EA40" s="157"/>
      <c r="EB40" s="157"/>
      <c r="EC40" s="157"/>
      <c r="ED40" s="157"/>
      <c r="EE40" s="157"/>
      <c r="EF40" s="157"/>
      <c r="EG40" s="157"/>
      <c r="EH40" s="157"/>
      <c r="EI40" s="157"/>
      <c r="EJ40" s="157"/>
      <c r="EK40" s="157"/>
      <c r="EL40" s="157"/>
      <c r="EM40" s="157"/>
      <c r="EN40" s="157"/>
      <c r="EO40" s="157"/>
      <c r="EP40" s="157"/>
      <c r="EQ40" s="157"/>
      <c r="ER40" s="157"/>
      <c r="ES40" s="157"/>
      <c r="ET40" s="157"/>
      <c r="EU40" s="157"/>
      <c r="EV40" s="157"/>
      <c r="EW40" s="157"/>
      <c r="EX40" s="157"/>
      <c r="EY40" s="157"/>
      <c r="EZ40" s="157"/>
      <c r="FA40" s="157"/>
      <c r="FB40" s="157"/>
      <c r="FC40" s="157"/>
      <c r="FD40" s="157"/>
      <c r="FE40" s="157"/>
      <c r="FF40" s="157"/>
      <c r="FG40" s="157"/>
      <c r="FH40" s="157"/>
      <c r="FI40" s="157"/>
      <c r="FJ40" s="157"/>
      <c r="FK40" s="157"/>
      <c r="FL40" s="157"/>
      <c r="FM40" s="157"/>
      <c r="FN40" s="157"/>
      <c r="FO40" s="157"/>
      <c r="FP40" s="157"/>
      <c r="FQ40" s="157"/>
      <c r="FR40" s="157"/>
      <c r="FS40" s="157"/>
      <c r="FT40" s="157"/>
      <c r="FU40" s="157"/>
      <c r="FV40" s="157"/>
      <c r="FW40" s="157"/>
      <c r="FX40" s="157"/>
      <c r="FY40" s="157"/>
      <c r="FZ40" s="157"/>
      <c r="GA40" s="157"/>
      <c r="GB40" s="157"/>
      <c r="GC40" s="157"/>
      <c r="GD40" s="157"/>
      <c r="GE40" s="157"/>
      <c r="GF40" s="157"/>
      <c r="GG40" s="157"/>
      <c r="GH40" s="157"/>
      <c r="GI40" s="157"/>
      <c r="GJ40" s="157"/>
      <c r="GK40" s="157"/>
      <c r="GL40" s="157"/>
      <c r="GM40" s="157"/>
      <c r="GN40" s="157"/>
      <c r="GO40" s="157"/>
      <c r="GP40" s="157"/>
      <c r="GQ40" s="157"/>
      <c r="GR40" s="157"/>
      <c r="GS40" s="157"/>
      <c r="GT40" s="157"/>
      <c r="GU40" s="157"/>
      <c r="GV40" s="157"/>
      <c r="GW40" s="157"/>
      <c r="GX40" s="157"/>
      <c r="GY40" s="157"/>
      <c r="GZ40" s="157"/>
      <c r="HA40" s="157"/>
      <c r="HB40" s="157"/>
      <c r="HC40" s="157"/>
      <c r="HD40" s="157"/>
      <c r="HE40" s="157"/>
      <c r="HF40" s="157"/>
      <c r="HG40" s="157"/>
      <c r="HH40" s="157"/>
      <c r="HI40" s="157"/>
      <c r="HJ40" s="157"/>
      <c r="HK40" s="157"/>
      <c r="HL40" s="157"/>
      <c r="HM40" s="157"/>
      <c r="HN40" s="157"/>
      <c r="HO40" s="157"/>
      <c r="HP40" s="157"/>
      <c r="HQ40" s="157"/>
      <c r="HR40" s="157"/>
      <c r="HS40" s="157"/>
      <c r="HT40" s="157"/>
      <c r="HU40" s="157"/>
      <c r="HV40" s="157"/>
      <c r="HW40" s="157"/>
      <c r="HX40" s="157"/>
      <c r="HY40" s="157"/>
      <c r="HZ40" s="157"/>
      <c r="IA40" s="157"/>
      <c r="IB40" s="157"/>
      <c r="IC40" s="157"/>
      <c r="ID40" s="157"/>
      <c r="IE40" s="157"/>
      <c r="IF40" s="157"/>
      <c r="IG40" s="157"/>
      <c r="IH40" s="157"/>
      <c r="II40" s="157"/>
      <c r="IJ40" s="157"/>
      <c r="IK40" s="157"/>
      <c r="IL40" s="157"/>
      <c r="IM40" s="157"/>
      <c r="IN40" s="157"/>
      <c r="IO40" s="157"/>
      <c r="IP40" s="157"/>
      <c r="IQ40" s="157"/>
      <c r="IR40" s="157"/>
      <c r="IS40" s="157"/>
      <c r="IT40" s="157"/>
      <c r="IU40" s="157"/>
      <c r="IV40" s="157"/>
    </row>
    <row r="41" spans="1:256" ht="12.75" customHeight="1">
      <c r="A41" s="194" t="s">
        <v>70</v>
      </c>
      <c r="B41" s="156" t="s">
        <v>161</v>
      </c>
      <c r="C41" s="226" t="s">
        <v>162</v>
      </c>
      <c r="D41" s="240">
        <f t="shared" si="0"/>
        <v>36.84182076734793</v>
      </c>
      <c r="E41" s="240">
        <f aca="true" t="shared" si="2" ref="E41:L41">(E11/E$36)*100</f>
        <v>35.76919870247464</v>
      </c>
      <c r="F41" s="240">
        <f t="shared" si="2"/>
        <v>33.73745042970887</v>
      </c>
      <c r="G41" s="240">
        <f t="shared" si="2"/>
        <v>33.44974295230374</v>
      </c>
      <c r="H41" s="240">
        <f t="shared" si="2"/>
        <v>32.856516174285076</v>
      </c>
      <c r="I41" s="240">
        <f t="shared" si="2"/>
        <v>31.833574674247185</v>
      </c>
      <c r="J41" s="240">
        <f t="shared" si="2"/>
        <v>31.5029231515514</v>
      </c>
      <c r="K41" s="240">
        <f t="shared" si="2"/>
        <v>31.31581829932196</v>
      </c>
      <c r="L41" s="240">
        <f t="shared" si="2"/>
        <v>30.67602992320988</v>
      </c>
      <c r="M41" s="240">
        <v>30.732791778774843</v>
      </c>
      <c r="N41" s="240">
        <v>29.965158037191937</v>
      </c>
      <c r="O41" s="240">
        <v>29.179643957979494</v>
      </c>
      <c r="P41" s="240">
        <v>29.00736480002244</v>
      </c>
      <c r="Q41" s="240">
        <v>29.146830178847953</v>
      </c>
      <c r="R41" s="240">
        <v>29.137422704620764</v>
      </c>
      <c r="S41" s="240">
        <v>29.8272520036329</v>
      </c>
      <c r="T41" s="240">
        <v>30.28654302149184</v>
      </c>
      <c r="U41" s="240">
        <v>29.86168042408278</v>
      </c>
      <c r="V41" s="240">
        <v>27.588545234158175</v>
      </c>
      <c r="W41" s="240">
        <v>29.861550845649276</v>
      </c>
      <c r="X41" s="240">
        <v>30.1525702628387</v>
      </c>
      <c r="Y41" s="240">
        <v>30.376753994646766</v>
      </c>
      <c r="Z41" s="240">
        <v>29.785911768859556</v>
      </c>
      <c r="AA41" s="240">
        <v>30.00417774502702</v>
      </c>
      <c r="AB41" s="240">
        <v>30.139051145840224</v>
      </c>
      <c r="AC41" s="240">
        <v>30.618900009672473</v>
      </c>
      <c r="AD41" s="240">
        <v>30.476068196655383</v>
      </c>
      <c r="AE41" s="240">
        <v>30.30197814778471</v>
      </c>
      <c r="AF41" s="240">
        <v>29.912960181383813</v>
      </c>
      <c r="AG41" s="240">
        <v>29.35796186677107</v>
      </c>
      <c r="AH41" s="240">
        <v>29.552315481007447</v>
      </c>
      <c r="AI41" s="240">
        <v>29.48767970227198</v>
      </c>
      <c r="AJ41" s="153" t="s">
        <v>70</v>
      </c>
      <c r="AK41" s="154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/>
      <c r="BX41" s="157"/>
      <c r="BY41" s="157"/>
      <c r="BZ41" s="157"/>
      <c r="CA41" s="157"/>
      <c r="CB41" s="157"/>
      <c r="CC41" s="157"/>
      <c r="CD41" s="157"/>
      <c r="CE41" s="157"/>
      <c r="CF41" s="157"/>
      <c r="CG41" s="157"/>
      <c r="CH41" s="157"/>
      <c r="CI41" s="157"/>
      <c r="CJ41" s="157"/>
      <c r="CK41" s="157"/>
      <c r="CL41" s="157"/>
      <c r="CM41" s="157"/>
      <c r="CN41" s="157"/>
      <c r="CO41" s="157"/>
      <c r="CP41" s="157"/>
      <c r="CQ41" s="157"/>
      <c r="CR41" s="157"/>
      <c r="CS41" s="157"/>
      <c r="CT41" s="157"/>
      <c r="CU41" s="157"/>
      <c r="CV41" s="157"/>
      <c r="CW41" s="157"/>
      <c r="CX41" s="157"/>
      <c r="CY41" s="157"/>
      <c r="CZ41" s="157"/>
      <c r="DA41" s="157"/>
      <c r="DB41" s="157"/>
      <c r="DC41" s="157"/>
      <c r="DD41" s="157"/>
      <c r="DE41" s="157"/>
      <c r="DF41" s="157"/>
      <c r="DG41" s="157"/>
      <c r="DH41" s="157"/>
      <c r="DI41" s="157"/>
      <c r="DJ41" s="157"/>
      <c r="DK41" s="157"/>
      <c r="DL41" s="157"/>
      <c r="DM41" s="157"/>
      <c r="DN41" s="157"/>
      <c r="DO41" s="157"/>
      <c r="DP41" s="157"/>
      <c r="DQ41" s="157"/>
      <c r="DR41" s="157"/>
      <c r="DS41" s="157"/>
      <c r="DT41" s="157"/>
      <c r="DU41" s="157"/>
      <c r="DV41" s="157"/>
      <c r="DW41" s="157"/>
      <c r="DX41" s="157"/>
      <c r="DY41" s="157"/>
      <c r="DZ41" s="157"/>
      <c r="EA41" s="157"/>
      <c r="EB41" s="157"/>
      <c r="EC41" s="157"/>
      <c r="ED41" s="157"/>
      <c r="EE41" s="157"/>
      <c r="EF41" s="157"/>
      <c r="EG41" s="157"/>
      <c r="EH41" s="157"/>
      <c r="EI41" s="157"/>
      <c r="EJ41" s="157"/>
      <c r="EK41" s="157"/>
      <c r="EL41" s="157"/>
      <c r="EM41" s="157"/>
      <c r="EN41" s="157"/>
      <c r="EO41" s="157"/>
      <c r="EP41" s="157"/>
      <c r="EQ41" s="157"/>
      <c r="ER41" s="157"/>
      <c r="ES41" s="157"/>
      <c r="ET41" s="157"/>
      <c r="EU41" s="157"/>
      <c r="EV41" s="157"/>
      <c r="EW41" s="157"/>
      <c r="EX41" s="157"/>
      <c r="EY41" s="157"/>
      <c r="EZ41" s="157"/>
      <c r="FA41" s="157"/>
      <c r="FB41" s="157"/>
      <c r="FC41" s="157"/>
      <c r="FD41" s="157"/>
      <c r="FE41" s="157"/>
      <c r="FF41" s="157"/>
      <c r="FG41" s="157"/>
      <c r="FH41" s="157"/>
      <c r="FI41" s="157"/>
      <c r="FJ41" s="157"/>
      <c r="FK41" s="157"/>
      <c r="FL41" s="157"/>
      <c r="FM41" s="157"/>
      <c r="FN41" s="157"/>
      <c r="FO41" s="157"/>
      <c r="FP41" s="157"/>
      <c r="FQ41" s="157"/>
      <c r="FR41" s="157"/>
      <c r="FS41" s="157"/>
      <c r="FT41" s="157"/>
      <c r="FU41" s="157"/>
      <c r="FV41" s="157"/>
      <c r="FW41" s="157"/>
      <c r="FX41" s="157"/>
      <c r="FY41" s="157"/>
      <c r="FZ41" s="157"/>
      <c r="GA41" s="157"/>
      <c r="GB41" s="157"/>
      <c r="GC41" s="157"/>
      <c r="GD41" s="157"/>
      <c r="GE41" s="157"/>
      <c r="GF41" s="157"/>
      <c r="GG41" s="157"/>
      <c r="GH41" s="157"/>
      <c r="GI41" s="157"/>
      <c r="GJ41" s="157"/>
      <c r="GK41" s="157"/>
      <c r="GL41" s="157"/>
      <c r="GM41" s="157"/>
      <c r="GN41" s="157"/>
      <c r="GO41" s="157"/>
      <c r="GP41" s="157"/>
      <c r="GQ41" s="157"/>
      <c r="GR41" s="157"/>
      <c r="GS41" s="157"/>
      <c r="GT41" s="157"/>
      <c r="GU41" s="157"/>
      <c r="GV41" s="157"/>
      <c r="GW41" s="157"/>
      <c r="GX41" s="157"/>
      <c r="GY41" s="157"/>
      <c r="GZ41" s="157"/>
      <c r="HA41" s="157"/>
      <c r="HB41" s="157"/>
      <c r="HC41" s="157"/>
      <c r="HD41" s="157"/>
      <c r="HE41" s="157"/>
      <c r="HF41" s="157"/>
      <c r="HG41" s="157"/>
      <c r="HH41" s="157"/>
      <c r="HI41" s="157"/>
      <c r="HJ41" s="157"/>
      <c r="HK41" s="157"/>
      <c r="HL41" s="157"/>
      <c r="HM41" s="157"/>
      <c r="HN41" s="157"/>
      <c r="HO41" s="157"/>
      <c r="HP41" s="157"/>
      <c r="HQ41" s="157"/>
      <c r="HR41" s="157"/>
      <c r="HS41" s="157"/>
      <c r="HT41" s="157"/>
      <c r="HU41" s="157"/>
      <c r="HV41" s="157"/>
      <c r="HW41" s="157"/>
      <c r="HX41" s="157"/>
      <c r="HY41" s="157"/>
      <c r="HZ41" s="157"/>
      <c r="IA41" s="157"/>
      <c r="IB41" s="157"/>
      <c r="IC41" s="157"/>
      <c r="ID41" s="157"/>
      <c r="IE41" s="157"/>
      <c r="IF41" s="157"/>
      <c r="IG41" s="157"/>
      <c r="IH41" s="157"/>
      <c r="II41" s="157"/>
      <c r="IJ41" s="157"/>
      <c r="IK41" s="157"/>
      <c r="IL41" s="157"/>
      <c r="IM41" s="157"/>
      <c r="IN41" s="157"/>
      <c r="IO41" s="157"/>
      <c r="IP41" s="157"/>
      <c r="IQ41" s="157"/>
      <c r="IR41" s="157"/>
      <c r="IS41" s="157"/>
      <c r="IT41" s="157"/>
      <c r="IU41" s="157"/>
      <c r="IV41" s="157"/>
    </row>
    <row r="42" spans="1:256" s="114" customFormat="1" ht="12.75" customHeight="1">
      <c r="A42" s="194" t="s">
        <v>71</v>
      </c>
      <c r="B42" s="156" t="s">
        <v>212</v>
      </c>
      <c r="C42" s="226" t="s">
        <v>213</v>
      </c>
      <c r="D42" s="240">
        <f t="shared" si="0"/>
        <v>30.81193572262155</v>
      </c>
      <c r="E42" s="240">
        <f t="shared" si="1"/>
        <v>29.089489566347588</v>
      </c>
      <c r="F42" s="240">
        <f t="shared" si="1"/>
        <v>26.874699776693667</v>
      </c>
      <c r="G42" s="240">
        <f t="shared" si="1"/>
        <v>26.335476457022388</v>
      </c>
      <c r="H42" s="240">
        <f t="shared" si="1"/>
        <v>25.986340976894546</v>
      </c>
      <c r="I42" s="240">
        <f t="shared" si="1"/>
        <v>25.412279563496394</v>
      </c>
      <c r="J42" s="240">
        <f t="shared" si="1"/>
        <v>25.453592966674215</v>
      </c>
      <c r="K42" s="240">
        <f t="shared" si="1"/>
        <v>25.662810949360846</v>
      </c>
      <c r="L42" s="240">
        <f t="shared" si="1"/>
        <v>25.196338074747697</v>
      </c>
      <c r="M42" s="240">
        <v>25.5773844797243</v>
      </c>
      <c r="N42" s="240">
        <v>25.218182633436868</v>
      </c>
      <c r="O42" s="240">
        <v>24.679121846889352</v>
      </c>
      <c r="P42" s="240">
        <v>24.72897896544194</v>
      </c>
      <c r="Q42" s="240">
        <v>25.09086810878218</v>
      </c>
      <c r="R42" s="240">
        <v>25.24934071233025</v>
      </c>
      <c r="S42" s="240">
        <v>25.969502405472156</v>
      </c>
      <c r="T42" s="240">
        <v>26.385892171561014</v>
      </c>
      <c r="U42" s="240">
        <v>25.863170671305706</v>
      </c>
      <c r="V42" s="240">
        <v>23.4240713159318</v>
      </c>
      <c r="W42" s="240">
        <v>25.527652531743293</v>
      </c>
      <c r="X42" s="240">
        <v>25.770119420255334</v>
      </c>
      <c r="Y42" s="240">
        <v>25.89982966988401</v>
      </c>
      <c r="Z42" s="240">
        <v>25.346386680079735</v>
      </c>
      <c r="AA42" s="240">
        <v>25.46660023761162</v>
      </c>
      <c r="AB42" s="240">
        <v>25.55028985826702</v>
      </c>
      <c r="AC42" s="240">
        <v>25.92268470966464</v>
      </c>
      <c r="AD42" s="240">
        <v>25.78888981730758</v>
      </c>
      <c r="AE42" s="240">
        <v>25.42044543277094</v>
      </c>
      <c r="AF42" s="240">
        <v>24.982067068683847</v>
      </c>
      <c r="AG42" s="240">
        <v>23.93921170687602</v>
      </c>
      <c r="AH42" s="240">
        <v>24.03449123495082</v>
      </c>
      <c r="AI42" s="240">
        <v>23.45359933342766</v>
      </c>
      <c r="AJ42" s="153" t="s">
        <v>71</v>
      </c>
      <c r="AK42" s="16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  <c r="CQ42" s="155"/>
      <c r="CR42" s="155"/>
      <c r="CS42" s="155"/>
      <c r="CT42" s="155"/>
      <c r="CU42" s="155"/>
      <c r="CV42" s="155"/>
      <c r="CW42" s="155"/>
      <c r="CX42" s="155"/>
      <c r="CY42" s="155"/>
      <c r="CZ42" s="155"/>
      <c r="DA42" s="155"/>
      <c r="DB42" s="155"/>
      <c r="DC42" s="155"/>
      <c r="DD42" s="155"/>
      <c r="DE42" s="155"/>
      <c r="DF42" s="155"/>
      <c r="DG42" s="155"/>
      <c r="DH42" s="155"/>
      <c r="DI42" s="155"/>
      <c r="DJ42" s="155"/>
      <c r="DK42" s="155"/>
      <c r="DL42" s="155"/>
      <c r="DM42" s="155"/>
      <c r="DN42" s="155"/>
      <c r="DO42" s="155"/>
      <c r="DP42" s="155"/>
      <c r="DQ42" s="155"/>
      <c r="DR42" s="155"/>
      <c r="DS42" s="155"/>
      <c r="DT42" s="155"/>
      <c r="DU42" s="155"/>
      <c r="DV42" s="155"/>
      <c r="DW42" s="155"/>
      <c r="DX42" s="155"/>
      <c r="DY42" s="155"/>
      <c r="DZ42" s="155"/>
      <c r="EA42" s="155"/>
      <c r="EB42" s="155"/>
      <c r="EC42" s="155"/>
      <c r="ED42" s="155"/>
      <c r="EE42" s="155"/>
      <c r="EF42" s="155"/>
      <c r="EG42" s="155"/>
      <c r="EH42" s="155"/>
      <c r="EI42" s="155"/>
      <c r="EJ42" s="155"/>
      <c r="EK42" s="155"/>
      <c r="EL42" s="155"/>
      <c r="EM42" s="155"/>
      <c r="EN42" s="155"/>
      <c r="EO42" s="155"/>
      <c r="EP42" s="155"/>
      <c r="EQ42" s="155"/>
      <c r="ER42" s="155"/>
      <c r="ES42" s="155"/>
      <c r="ET42" s="155"/>
      <c r="EU42" s="155"/>
      <c r="EV42" s="155"/>
      <c r="EW42" s="155"/>
      <c r="EX42" s="155"/>
      <c r="EY42" s="155"/>
      <c r="EZ42" s="155"/>
      <c r="FA42" s="155"/>
      <c r="FB42" s="155"/>
      <c r="FC42" s="155"/>
      <c r="FD42" s="155"/>
      <c r="FE42" s="155"/>
      <c r="FF42" s="155"/>
      <c r="FG42" s="155"/>
      <c r="FH42" s="155"/>
      <c r="FI42" s="155"/>
      <c r="FJ42" s="155"/>
      <c r="FK42" s="155"/>
      <c r="FL42" s="155"/>
      <c r="FM42" s="155"/>
      <c r="FN42" s="155"/>
      <c r="FO42" s="155"/>
      <c r="FP42" s="155"/>
      <c r="FQ42" s="155"/>
      <c r="FR42" s="155"/>
      <c r="FS42" s="155"/>
      <c r="FT42" s="155"/>
      <c r="FU42" s="155"/>
      <c r="FV42" s="155"/>
      <c r="FW42" s="155"/>
      <c r="FX42" s="155"/>
      <c r="FY42" s="155"/>
      <c r="FZ42" s="155"/>
      <c r="GA42" s="155"/>
      <c r="GB42" s="155"/>
      <c r="GC42" s="155"/>
      <c r="GD42" s="155"/>
      <c r="GE42" s="155"/>
      <c r="GF42" s="155"/>
      <c r="GG42" s="155"/>
      <c r="GH42" s="155"/>
      <c r="GI42" s="155"/>
      <c r="GJ42" s="155"/>
      <c r="GK42" s="155"/>
      <c r="GL42" s="155"/>
      <c r="GM42" s="155"/>
      <c r="GN42" s="155"/>
      <c r="GO42" s="155"/>
      <c r="GP42" s="155"/>
      <c r="GQ42" s="155"/>
      <c r="GR42" s="155"/>
      <c r="GS42" s="155"/>
      <c r="GT42" s="155"/>
      <c r="GU42" s="155"/>
      <c r="GV42" s="155"/>
      <c r="GW42" s="155"/>
      <c r="GX42" s="155"/>
      <c r="GY42" s="155"/>
      <c r="GZ42" s="155"/>
      <c r="HA42" s="155"/>
      <c r="HB42" s="155"/>
      <c r="HC42" s="155"/>
      <c r="HD42" s="155"/>
      <c r="HE42" s="155"/>
      <c r="HF42" s="155"/>
      <c r="HG42" s="155"/>
      <c r="HH42" s="155"/>
      <c r="HI42" s="155"/>
      <c r="HJ42" s="155"/>
      <c r="HK42" s="155"/>
      <c r="HL42" s="155"/>
      <c r="HM42" s="155"/>
      <c r="HN42" s="155"/>
      <c r="HO42" s="155"/>
      <c r="HP42" s="155"/>
      <c r="HQ42" s="155"/>
      <c r="HR42" s="155"/>
      <c r="HS42" s="155"/>
      <c r="HT42" s="155"/>
      <c r="HU42" s="155"/>
      <c r="HV42" s="155"/>
      <c r="HW42" s="155"/>
      <c r="HX42" s="155"/>
      <c r="HY42" s="155"/>
      <c r="HZ42" s="155"/>
      <c r="IA42" s="155"/>
      <c r="IB42" s="155"/>
      <c r="IC42" s="155"/>
      <c r="ID42" s="155"/>
      <c r="IE42" s="155"/>
      <c r="IF42" s="155"/>
      <c r="IG42" s="155"/>
      <c r="IH42" s="155"/>
      <c r="II42" s="155"/>
      <c r="IJ42" s="155"/>
      <c r="IK42" s="155"/>
      <c r="IL42" s="155"/>
      <c r="IM42" s="155"/>
      <c r="IN42" s="155"/>
      <c r="IO42" s="155"/>
      <c r="IP42" s="155"/>
      <c r="IQ42" s="155"/>
      <c r="IR42" s="155"/>
      <c r="IS42" s="155"/>
      <c r="IT42" s="155"/>
      <c r="IU42" s="155"/>
      <c r="IV42" s="155"/>
    </row>
    <row r="43" spans="1:256" ht="12.75" customHeight="1">
      <c r="A43" s="194" t="s">
        <v>72</v>
      </c>
      <c r="B43" s="158" t="s">
        <v>163</v>
      </c>
      <c r="C43" s="227" t="s">
        <v>164</v>
      </c>
      <c r="D43" s="241">
        <f t="shared" si="0"/>
        <v>0.7410276951564662</v>
      </c>
      <c r="E43" s="241">
        <f t="shared" si="1"/>
        <v>0.6790744629352795</v>
      </c>
      <c r="F43" s="241">
        <f t="shared" si="1"/>
        <v>0.6692264736675436</v>
      </c>
      <c r="G43" s="241">
        <f t="shared" si="1"/>
        <v>0.5971038465427373</v>
      </c>
      <c r="H43" s="241">
        <f t="shared" si="1"/>
        <v>0.5623001408080647</v>
      </c>
      <c r="I43" s="241">
        <f t="shared" si="1"/>
        <v>0.3283078537807078</v>
      </c>
      <c r="J43" s="241">
        <f t="shared" si="1"/>
        <v>0.2956033844592099</v>
      </c>
      <c r="K43" s="241">
        <f t="shared" si="1"/>
        <v>0.279977654365614</v>
      </c>
      <c r="L43" s="241">
        <f t="shared" si="1"/>
        <v>0.2610659483717445</v>
      </c>
      <c r="M43" s="241">
        <v>0.2668511927328138</v>
      </c>
      <c r="N43" s="241">
        <v>0.21410635817415477</v>
      </c>
      <c r="O43" s="241">
        <v>0.22233125746996288</v>
      </c>
      <c r="P43" s="241">
        <v>0.18807687761329192</v>
      </c>
      <c r="Q43" s="241">
        <v>0.19115234910527235</v>
      </c>
      <c r="R43" s="241">
        <v>0.19046625094580844</v>
      </c>
      <c r="S43" s="241">
        <v>0.22763550687380416</v>
      </c>
      <c r="T43" s="241">
        <v>0.22039033200909322</v>
      </c>
      <c r="U43" s="241">
        <v>0.27699730034639947</v>
      </c>
      <c r="V43" s="241">
        <v>0.23097963639746558</v>
      </c>
      <c r="W43" s="241">
        <v>0.22492240914192924</v>
      </c>
      <c r="X43" s="241">
        <v>0.2233986284267104</v>
      </c>
      <c r="Y43" s="241">
        <v>0.23505556006164327</v>
      </c>
      <c r="Z43" s="241">
        <v>0.20273881346565487</v>
      </c>
      <c r="AA43" s="241">
        <v>0.1859684684599223</v>
      </c>
      <c r="AB43" s="241">
        <v>0.16921257007663426</v>
      </c>
      <c r="AC43" s="241">
        <v>0.14264238462920242</v>
      </c>
      <c r="AD43" s="241">
        <v>0.1447653829353474</v>
      </c>
      <c r="AE43" s="241">
        <v>0.1434678125626497</v>
      </c>
      <c r="AF43" s="241">
        <v>0.14595568864533118</v>
      </c>
      <c r="AG43" s="241">
        <v>0.14265067295171605</v>
      </c>
      <c r="AH43" s="241">
        <v>0.14265067295171605</v>
      </c>
      <c r="AI43" s="238" t="s">
        <v>148</v>
      </c>
      <c r="AJ43" s="153" t="s">
        <v>72</v>
      </c>
      <c r="AK43" s="154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157"/>
      <c r="BR43" s="157"/>
      <c r="BS43" s="157"/>
      <c r="BT43" s="157"/>
      <c r="BU43" s="157"/>
      <c r="BV43" s="157"/>
      <c r="BW43" s="157"/>
      <c r="BX43" s="157"/>
      <c r="BY43" s="157"/>
      <c r="BZ43" s="157"/>
      <c r="CA43" s="157"/>
      <c r="CB43" s="157"/>
      <c r="CC43" s="157"/>
      <c r="CD43" s="157"/>
      <c r="CE43" s="157"/>
      <c r="CF43" s="157"/>
      <c r="CG43" s="157"/>
      <c r="CH43" s="157"/>
      <c r="CI43" s="157"/>
      <c r="CJ43" s="157"/>
      <c r="CK43" s="157"/>
      <c r="CL43" s="157"/>
      <c r="CM43" s="157"/>
      <c r="CN43" s="157"/>
      <c r="CO43" s="157"/>
      <c r="CP43" s="157"/>
      <c r="CQ43" s="157"/>
      <c r="CR43" s="157"/>
      <c r="CS43" s="157"/>
      <c r="CT43" s="157"/>
      <c r="CU43" s="157"/>
      <c r="CV43" s="157"/>
      <c r="CW43" s="157"/>
      <c r="CX43" s="157"/>
      <c r="CY43" s="157"/>
      <c r="CZ43" s="157"/>
      <c r="DA43" s="157"/>
      <c r="DB43" s="157"/>
      <c r="DC43" s="157"/>
      <c r="DD43" s="157"/>
      <c r="DE43" s="157"/>
      <c r="DF43" s="157"/>
      <c r="DG43" s="157"/>
      <c r="DH43" s="157"/>
      <c r="DI43" s="157"/>
      <c r="DJ43" s="157"/>
      <c r="DK43" s="157"/>
      <c r="DL43" s="157"/>
      <c r="DM43" s="157"/>
      <c r="DN43" s="157"/>
      <c r="DO43" s="157"/>
      <c r="DP43" s="157"/>
      <c r="DQ43" s="157"/>
      <c r="DR43" s="157"/>
      <c r="DS43" s="157"/>
      <c r="DT43" s="157"/>
      <c r="DU43" s="157"/>
      <c r="DV43" s="157"/>
      <c r="DW43" s="157"/>
      <c r="DX43" s="157"/>
      <c r="DY43" s="157"/>
      <c r="DZ43" s="157"/>
      <c r="EA43" s="157"/>
      <c r="EB43" s="157"/>
      <c r="EC43" s="157"/>
      <c r="ED43" s="157"/>
      <c r="EE43" s="157"/>
      <c r="EF43" s="157"/>
      <c r="EG43" s="157"/>
      <c r="EH43" s="157"/>
      <c r="EI43" s="157"/>
      <c r="EJ43" s="157"/>
      <c r="EK43" s="157"/>
      <c r="EL43" s="157"/>
      <c r="EM43" s="157"/>
      <c r="EN43" s="157"/>
      <c r="EO43" s="157"/>
      <c r="EP43" s="157"/>
      <c r="EQ43" s="157"/>
      <c r="ER43" s="157"/>
      <c r="ES43" s="157"/>
      <c r="ET43" s="157"/>
      <c r="EU43" s="157"/>
      <c r="EV43" s="157"/>
      <c r="EW43" s="157"/>
      <c r="EX43" s="157"/>
      <c r="EY43" s="157"/>
      <c r="EZ43" s="157"/>
      <c r="FA43" s="157"/>
      <c r="FB43" s="157"/>
      <c r="FC43" s="157"/>
      <c r="FD43" s="157"/>
      <c r="FE43" s="157"/>
      <c r="FF43" s="157"/>
      <c r="FG43" s="157"/>
      <c r="FH43" s="157"/>
      <c r="FI43" s="157"/>
      <c r="FJ43" s="157"/>
      <c r="FK43" s="157"/>
      <c r="FL43" s="157"/>
      <c r="FM43" s="157"/>
      <c r="FN43" s="157"/>
      <c r="FO43" s="157"/>
      <c r="FP43" s="157"/>
      <c r="FQ43" s="157"/>
      <c r="FR43" s="157"/>
      <c r="FS43" s="157"/>
      <c r="FT43" s="157"/>
      <c r="FU43" s="157"/>
      <c r="FV43" s="157"/>
      <c r="FW43" s="157"/>
      <c r="FX43" s="157"/>
      <c r="FY43" s="157"/>
      <c r="FZ43" s="157"/>
      <c r="GA43" s="157"/>
      <c r="GB43" s="157"/>
      <c r="GC43" s="157"/>
      <c r="GD43" s="157"/>
      <c r="GE43" s="157"/>
      <c r="GF43" s="157"/>
      <c r="GG43" s="157"/>
      <c r="GH43" s="157"/>
      <c r="GI43" s="157"/>
      <c r="GJ43" s="157"/>
      <c r="GK43" s="157"/>
      <c r="GL43" s="157"/>
      <c r="GM43" s="157"/>
      <c r="GN43" s="157"/>
      <c r="GO43" s="157"/>
      <c r="GP43" s="157"/>
      <c r="GQ43" s="157"/>
      <c r="GR43" s="157"/>
      <c r="GS43" s="157"/>
      <c r="GT43" s="157"/>
      <c r="GU43" s="157"/>
      <c r="GV43" s="157"/>
      <c r="GW43" s="157"/>
      <c r="GX43" s="157"/>
      <c r="GY43" s="157"/>
      <c r="GZ43" s="157"/>
      <c r="HA43" s="157"/>
      <c r="HB43" s="157"/>
      <c r="HC43" s="157"/>
      <c r="HD43" s="157"/>
      <c r="HE43" s="157"/>
      <c r="HF43" s="157"/>
      <c r="HG43" s="157"/>
      <c r="HH43" s="157"/>
      <c r="HI43" s="157"/>
      <c r="HJ43" s="157"/>
      <c r="HK43" s="157"/>
      <c r="HL43" s="157"/>
      <c r="HM43" s="157"/>
      <c r="HN43" s="157"/>
      <c r="HO43" s="157"/>
      <c r="HP43" s="157"/>
      <c r="HQ43" s="157"/>
      <c r="HR43" s="157"/>
      <c r="HS43" s="157"/>
      <c r="HT43" s="157"/>
      <c r="HU43" s="157"/>
      <c r="HV43" s="157"/>
      <c r="HW43" s="157"/>
      <c r="HX43" s="157"/>
      <c r="HY43" s="157"/>
      <c r="HZ43" s="157"/>
      <c r="IA43" s="157"/>
      <c r="IB43" s="157"/>
      <c r="IC43" s="157"/>
      <c r="ID43" s="157"/>
      <c r="IE43" s="157"/>
      <c r="IF43" s="157"/>
      <c r="IG43" s="157"/>
      <c r="IH43" s="157"/>
      <c r="II43" s="157"/>
      <c r="IJ43" s="157"/>
      <c r="IK43" s="157"/>
      <c r="IL43" s="157"/>
      <c r="IM43" s="157"/>
      <c r="IN43" s="157"/>
      <c r="IO43" s="157"/>
      <c r="IP43" s="157"/>
      <c r="IQ43" s="157"/>
      <c r="IR43" s="157"/>
      <c r="IS43" s="157"/>
      <c r="IT43" s="157"/>
      <c r="IU43" s="157"/>
      <c r="IV43" s="157"/>
    </row>
    <row r="44" spans="1:256" ht="12.75" customHeight="1">
      <c r="A44" s="194" t="s">
        <v>73</v>
      </c>
      <c r="B44" s="160" t="s">
        <v>165</v>
      </c>
      <c r="C44" s="227" t="s">
        <v>166</v>
      </c>
      <c r="D44" s="241">
        <f t="shared" si="0"/>
        <v>27.305688997058898</v>
      </c>
      <c r="E44" s="241">
        <f t="shared" si="1"/>
        <v>25.71570389587223</v>
      </c>
      <c r="F44" s="241">
        <f t="shared" si="1"/>
        <v>23.50275528660584</v>
      </c>
      <c r="G44" s="241">
        <f t="shared" si="1"/>
        <v>23.045774530632904</v>
      </c>
      <c r="H44" s="241">
        <f t="shared" si="1"/>
        <v>22.669574097840925</v>
      </c>
      <c r="I44" s="241">
        <f t="shared" si="1"/>
        <v>22.129315858796616</v>
      </c>
      <c r="J44" s="241">
        <f t="shared" si="1"/>
        <v>22.29919739100082</v>
      </c>
      <c r="K44" s="241">
        <f t="shared" si="1"/>
        <v>22.51760814082131</v>
      </c>
      <c r="L44" s="241">
        <f t="shared" si="1"/>
        <v>22.179294728751564</v>
      </c>
      <c r="M44" s="241">
        <v>22.785305990244026</v>
      </c>
      <c r="N44" s="241">
        <v>22.517344551242857</v>
      </c>
      <c r="O44" s="241">
        <v>21.891224759388564</v>
      </c>
      <c r="P44" s="241">
        <v>21.976495148568212</v>
      </c>
      <c r="Q44" s="241">
        <v>22.114248412186523</v>
      </c>
      <c r="R44" s="241">
        <v>22.190042992610373</v>
      </c>
      <c r="S44" s="241">
        <v>22.84477622873335</v>
      </c>
      <c r="T44" s="241">
        <v>23.18947607247879</v>
      </c>
      <c r="U44" s="241">
        <v>22.299549300671355</v>
      </c>
      <c r="V44" s="241">
        <v>19.72274235076618</v>
      </c>
      <c r="W44" s="241">
        <v>21.90517000595051</v>
      </c>
      <c r="X44" s="241">
        <v>22.53786962403111</v>
      </c>
      <c r="Y44" s="241">
        <v>22.441276664774108</v>
      </c>
      <c r="Z44" s="241">
        <v>22.159530326363996</v>
      </c>
      <c r="AA44" s="241">
        <v>22.465529809026584</v>
      </c>
      <c r="AB44" s="241">
        <v>22.6215825012307</v>
      </c>
      <c r="AC44" s="241">
        <v>22.948063078687504</v>
      </c>
      <c r="AD44" s="241">
        <v>22.62799780168569</v>
      </c>
      <c r="AE44" s="241">
        <v>22.23724715900098</v>
      </c>
      <c r="AF44" s="241">
        <v>21.703336116332565</v>
      </c>
      <c r="AG44" s="241">
        <v>20.62774068212605</v>
      </c>
      <c r="AH44" s="241">
        <v>20.84081745135208</v>
      </c>
      <c r="AI44" s="241">
        <v>20.39416949288194</v>
      </c>
      <c r="AJ44" s="153" t="s">
        <v>73</v>
      </c>
      <c r="AK44" s="154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  <c r="BY44" s="157"/>
      <c r="BZ44" s="157"/>
      <c r="CA44" s="157"/>
      <c r="CB44" s="157"/>
      <c r="CC44" s="157"/>
      <c r="CD44" s="157"/>
      <c r="CE44" s="157"/>
      <c r="CF44" s="157"/>
      <c r="CG44" s="157"/>
      <c r="CH44" s="157"/>
      <c r="CI44" s="157"/>
      <c r="CJ44" s="157"/>
      <c r="CK44" s="157"/>
      <c r="CL44" s="157"/>
      <c r="CM44" s="157"/>
      <c r="CN44" s="157"/>
      <c r="CO44" s="157"/>
      <c r="CP44" s="157"/>
      <c r="CQ44" s="157"/>
      <c r="CR44" s="157"/>
      <c r="CS44" s="157"/>
      <c r="CT44" s="157"/>
      <c r="CU44" s="157"/>
      <c r="CV44" s="157"/>
      <c r="CW44" s="157"/>
      <c r="CX44" s="157"/>
      <c r="CY44" s="157"/>
      <c r="CZ44" s="157"/>
      <c r="DA44" s="157"/>
      <c r="DB44" s="157"/>
      <c r="DC44" s="157"/>
      <c r="DD44" s="157"/>
      <c r="DE44" s="157"/>
      <c r="DF44" s="157"/>
      <c r="DG44" s="157"/>
      <c r="DH44" s="157"/>
      <c r="DI44" s="157"/>
      <c r="DJ44" s="157"/>
      <c r="DK44" s="157"/>
      <c r="DL44" s="157"/>
      <c r="DM44" s="157"/>
      <c r="DN44" s="157"/>
      <c r="DO44" s="157"/>
      <c r="DP44" s="157"/>
      <c r="DQ44" s="157"/>
      <c r="DR44" s="157"/>
      <c r="DS44" s="157"/>
      <c r="DT44" s="157"/>
      <c r="DU44" s="157"/>
      <c r="DV44" s="157"/>
      <c r="DW44" s="157"/>
      <c r="DX44" s="157"/>
      <c r="DY44" s="157"/>
      <c r="DZ44" s="157"/>
      <c r="EA44" s="157"/>
      <c r="EB44" s="157"/>
      <c r="EC44" s="157"/>
      <c r="ED44" s="157"/>
      <c r="EE44" s="157"/>
      <c r="EF44" s="157"/>
      <c r="EG44" s="157"/>
      <c r="EH44" s="157"/>
      <c r="EI44" s="157"/>
      <c r="EJ44" s="157"/>
      <c r="EK44" s="157"/>
      <c r="EL44" s="157"/>
      <c r="EM44" s="157"/>
      <c r="EN44" s="157"/>
      <c r="EO44" s="157"/>
      <c r="EP44" s="157"/>
      <c r="EQ44" s="157"/>
      <c r="ER44" s="157"/>
      <c r="ES44" s="157"/>
      <c r="ET44" s="157"/>
      <c r="EU44" s="157"/>
      <c r="EV44" s="157"/>
      <c r="EW44" s="157"/>
      <c r="EX44" s="157"/>
      <c r="EY44" s="157"/>
      <c r="EZ44" s="157"/>
      <c r="FA44" s="157"/>
      <c r="FB44" s="157"/>
      <c r="FC44" s="157"/>
      <c r="FD44" s="157"/>
      <c r="FE44" s="157"/>
      <c r="FF44" s="157"/>
      <c r="FG44" s="157"/>
      <c r="FH44" s="157"/>
      <c r="FI44" s="157"/>
      <c r="FJ44" s="157"/>
      <c r="FK44" s="157"/>
      <c r="FL44" s="157"/>
      <c r="FM44" s="157"/>
      <c r="FN44" s="157"/>
      <c r="FO44" s="157"/>
      <c r="FP44" s="157"/>
      <c r="FQ44" s="157"/>
      <c r="FR44" s="157"/>
      <c r="FS44" s="157"/>
      <c r="FT44" s="157"/>
      <c r="FU44" s="157"/>
      <c r="FV44" s="157"/>
      <c r="FW44" s="157"/>
      <c r="FX44" s="157"/>
      <c r="FY44" s="157"/>
      <c r="FZ44" s="157"/>
      <c r="GA44" s="157"/>
      <c r="GB44" s="157"/>
      <c r="GC44" s="157"/>
      <c r="GD44" s="157"/>
      <c r="GE44" s="157"/>
      <c r="GF44" s="157"/>
      <c r="GG44" s="157"/>
      <c r="GH44" s="157"/>
      <c r="GI44" s="157"/>
      <c r="GJ44" s="157"/>
      <c r="GK44" s="157"/>
      <c r="GL44" s="157"/>
      <c r="GM44" s="157"/>
      <c r="GN44" s="157"/>
      <c r="GO44" s="157"/>
      <c r="GP44" s="157"/>
      <c r="GQ44" s="157"/>
      <c r="GR44" s="157"/>
      <c r="GS44" s="157"/>
      <c r="GT44" s="157"/>
      <c r="GU44" s="157"/>
      <c r="GV44" s="157"/>
      <c r="GW44" s="157"/>
      <c r="GX44" s="157"/>
      <c r="GY44" s="157"/>
      <c r="GZ44" s="157"/>
      <c r="HA44" s="157"/>
      <c r="HB44" s="157"/>
      <c r="HC44" s="157"/>
      <c r="HD44" s="157"/>
      <c r="HE44" s="157"/>
      <c r="HF44" s="157"/>
      <c r="HG44" s="157"/>
      <c r="HH44" s="157"/>
      <c r="HI44" s="157"/>
      <c r="HJ44" s="157"/>
      <c r="HK44" s="157"/>
      <c r="HL44" s="157"/>
      <c r="HM44" s="157"/>
      <c r="HN44" s="157"/>
      <c r="HO44" s="157"/>
      <c r="HP44" s="157"/>
      <c r="HQ44" s="157"/>
      <c r="HR44" s="157"/>
      <c r="HS44" s="157"/>
      <c r="HT44" s="157"/>
      <c r="HU44" s="157"/>
      <c r="HV44" s="157"/>
      <c r="HW44" s="157"/>
      <c r="HX44" s="157"/>
      <c r="HY44" s="157"/>
      <c r="HZ44" s="157"/>
      <c r="IA44" s="157"/>
      <c r="IB44" s="157"/>
      <c r="IC44" s="157"/>
      <c r="ID44" s="157"/>
      <c r="IE44" s="157"/>
      <c r="IF44" s="157"/>
      <c r="IG44" s="157"/>
      <c r="IH44" s="157"/>
      <c r="II44" s="157"/>
      <c r="IJ44" s="157"/>
      <c r="IK44" s="157"/>
      <c r="IL44" s="157"/>
      <c r="IM44" s="157"/>
      <c r="IN44" s="157"/>
      <c r="IO44" s="157"/>
      <c r="IP44" s="157"/>
      <c r="IQ44" s="157"/>
      <c r="IR44" s="157"/>
      <c r="IS44" s="157"/>
      <c r="IT44" s="157"/>
      <c r="IU44" s="157"/>
      <c r="IV44" s="157"/>
    </row>
    <row r="45" spans="1:256" ht="12.75" customHeight="1">
      <c r="A45" s="194" t="s">
        <v>74</v>
      </c>
      <c r="B45" s="161" t="s">
        <v>167</v>
      </c>
      <c r="C45" s="227" t="s">
        <v>168</v>
      </c>
      <c r="D45" s="241">
        <f t="shared" si="0"/>
        <v>1.8944612459078196</v>
      </c>
      <c r="E45" s="241">
        <f t="shared" si="1"/>
        <v>1.7819968679976705</v>
      </c>
      <c r="F45" s="241">
        <f t="shared" si="1"/>
        <v>1.7581202731552046</v>
      </c>
      <c r="G45" s="241">
        <f t="shared" si="1"/>
        <v>1.7066077998884746</v>
      </c>
      <c r="H45" s="241">
        <f t="shared" si="1"/>
        <v>1.775801169924516</v>
      </c>
      <c r="I45" s="241">
        <f t="shared" si="1"/>
        <v>1.98701467222612</v>
      </c>
      <c r="J45" s="241">
        <f t="shared" si="1"/>
        <v>1.8850828493265877</v>
      </c>
      <c r="K45" s="241">
        <f t="shared" si="1"/>
        <v>1.8661890835003778</v>
      </c>
      <c r="L45" s="241">
        <f t="shared" si="1"/>
        <v>1.76751395951458</v>
      </c>
      <c r="M45" s="241">
        <v>1.5543621888423076</v>
      </c>
      <c r="N45" s="241">
        <v>1.5539780370288845</v>
      </c>
      <c r="O45" s="241">
        <v>1.6341699691765743</v>
      </c>
      <c r="P45" s="241">
        <v>1.6034868601629633</v>
      </c>
      <c r="Q45" s="241">
        <v>1.8006278071537227</v>
      </c>
      <c r="R45" s="241">
        <v>1.8555722732934619</v>
      </c>
      <c r="S45" s="241">
        <v>1.910005623663337</v>
      </c>
      <c r="T45" s="241">
        <v>1.9891628815346358</v>
      </c>
      <c r="U45" s="241">
        <v>2.264896248306984</v>
      </c>
      <c r="V45" s="241">
        <v>2.447700099505936</v>
      </c>
      <c r="W45" s="241">
        <v>2.37625797810975</v>
      </c>
      <c r="X45" s="241">
        <v>1.9543864829355624</v>
      </c>
      <c r="Y45" s="241">
        <v>2.170735663881904</v>
      </c>
      <c r="Z45" s="241">
        <v>1.9520681930295034</v>
      </c>
      <c r="AA45" s="241">
        <v>1.7605343870914127</v>
      </c>
      <c r="AB45" s="241">
        <v>1.6942932087199947</v>
      </c>
      <c r="AC45" s="241">
        <v>1.776333481313883</v>
      </c>
      <c r="AD45" s="241">
        <v>1.9527022758259474</v>
      </c>
      <c r="AE45" s="241">
        <v>1.9498894727401264</v>
      </c>
      <c r="AF45" s="241">
        <v>2.034433145233259</v>
      </c>
      <c r="AG45" s="241">
        <v>2.0511903801956177</v>
      </c>
      <c r="AH45" s="241">
        <v>2.0511903801956177</v>
      </c>
      <c r="AI45" s="238" t="s">
        <v>148</v>
      </c>
      <c r="AJ45" s="153" t="s">
        <v>74</v>
      </c>
      <c r="AK45" s="154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157"/>
      <c r="BQ45" s="157"/>
      <c r="BR45" s="157"/>
      <c r="BS45" s="157"/>
      <c r="BT45" s="157"/>
      <c r="BU45" s="157"/>
      <c r="BV45" s="157"/>
      <c r="BW45" s="157"/>
      <c r="BX45" s="157"/>
      <c r="BY45" s="157"/>
      <c r="BZ45" s="157"/>
      <c r="CA45" s="157"/>
      <c r="CB45" s="157"/>
      <c r="CC45" s="157"/>
      <c r="CD45" s="157"/>
      <c r="CE45" s="157"/>
      <c r="CF45" s="157"/>
      <c r="CG45" s="157"/>
      <c r="CH45" s="157"/>
      <c r="CI45" s="157"/>
      <c r="CJ45" s="157"/>
      <c r="CK45" s="157"/>
      <c r="CL45" s="157"/>
      <c r="CM45" s="157"/>
      <c r="CN45" s="157"/>
      <c r="CO45" s="157"/>
      <c r="CP45" s="157"/>
      <c r="CQ45" s="157"/>
      <c r="CR45" s="157"/>
      <c r="CS45" s="157"/>
      <c r="CT45" s="157"/>
      <c r="CU45" s="157"/>
      <c r="CV45" s="157"/>
      <c r="CW45" s="157"/>
      <c r="CX45" s="157"/>
      <c r="CY45" s="157"/>
      <c r="CZ45" s="157"/>
      <c r="DA45" s="157"/>
      <c r="DB45" s="157"/>
      <c r="DC45" s="157"/>
      <c r="DD45" s="157"/>
      <c r="DE45" s="157"/>
      <c r="DF45" s="157"/>
      <c r="DG45" s="157"/>
      <c r="DH45" s="157"/>
      <c r="DI45" s="157"/>
      <c r="DJ45" s="157"/>
      <c r="DK45" s="157"/>
      <c r="DL45" s="157"/>
      <c r="DM45" s="157"/>
      <c r="DN45" s="157"/>
      <c r="DO45" s="157"/>
      <c r="DP45" s="157"/>
      <c r="DQ45" s="157"/>
      <c r="DR45" s="157"/>
      <c r="DS45" s="157"/>
      <c r="DT45" s="157"/>
      <c r="DU45" s="157"/>
      <c r="DV45" s="157"/>
      <c r="DW45" s="157"/>
      <c r="DX45" s="157"/>
      <c r="DY45" s="157"/>
      <c r="DZ45" s="157"/>
      <c r="EA45" s="157"/>
      <c r="EB45" s="157"/>
      <c r="EC45" s="157"/>
      <c r="ED45" s="157"/>
      <c r="EE45" s="157"/>
      <c r="EF45" s="157"/>
      <c r="EG45" s="157"/>
      <c r="EH45" s="157"/>
      <c r="EI45" s="157"/>
      <c r="EJ45" s="157"/>
      <c r="EK45" s="157"/>
      <c r="EL45" s="157"/>
      <c r="EM45" s="157"/>
      <c r="EN45" s="157"/>
      <c r="EO45" s="157"/>
      <c r="EP45" s="157"/>
      <c r="EQ45" s="157"/>
      <c r="ER45" s="157"/>
      <c r="ES45" s="157"/>
      <c r="ET45" s="157"/>
      <c r="EU45" s="157"/>
      <c r="EV45" s="157"/>
      <c r="EW45" s="157"/>
      <c r="EX45" s="157"/>
      <c r="EY45" s="157"/>
      <c r="EZ45" s="157"/>
      <c r="FA45" s="157"/>
      <c r="FB45" s="157"/>
      <c r="FC45" s="157"/>
      <c r="FD45" s="157"/>
      <c r="FE45" s="157"/>
      <c r="FF45" s="157"/>
      <c r="FG45" s="157"/>
      <c r="FH45" s="157"/>
      <c r="FI45" s="157"/>
      <c r="FJ45" s="157"/>
      <c r="FK45" s="157"/>
      <c r="FL45" s="157"/>
      <c r="FM45" s="157"/>
      <c r="FN45" s="157"/>
      <c r="FO45" s="157"/>
      <c r="FP45" s="157"/>
      <c r="FQ45" s="157"/>
      <c r="FR45" s="157"/>
      <c r="FS45" s="157"/>
      <c r="FT45" s="157"/>
      <c r="FU45" s="157"/>
      <c r="FV45" s="157"/>
      <c r="FW45" s="157"/>
      <c r="FX45" s="157"/>
      <c r="FY45" s="157"/>
      <c r="FZ45" s="157"/>
      <c r="GA45" s="157"/>
      <c r="GB45" s="157"/>
      <c r="GC45" s="157"/>
      <c r="GD45" s="157"/>
      <c r="GE45" s="157"/>
      <c r="GF45" s="157"/>
      <c r="GG45" s="157"/>
      <c r="GH45" s="157"/>
      <c r="GI45" s="157"/>
      <c r="GJ45" s="157"/>
      <c r="GK45" s="157"/>
      <c r="GL45" s="157"/>
      <c r="GM45" s="157"/>
      <c r="GN45" s="157"/>
      <c r="GO45" s="157"/>
      <c r="GP45" s="157"/>
      <c r="GQ45" s="157"/>
      <c r="GR45" s="157"/>
      <c r="GS45" s="157"/>
      <c r="GT45" s="157"/>
      <c r="GU45" s="157"/>
      <c r="GV45" s="157"/>
      <c r="GW45" s="157"/>
      <c r="GX45" s="157"/>
      <c r="GY45" s="157"/>
      <c r="GZ45" s="157"/>
      <c r="HA45" s="157"/>
      <c r="HB45" s="157"/>
      <c r="HC45" s="157"/>
      <c r="HD45" s="157"/>
      <c r="HE45" s="157"/>
      <c r="HF45" s="157"/>
      <c r="HG45" s="157"/>
      <c r="HH45" s="157"/>
      <c r="HI45" s="157"/>
      <c r="HJ45" s="157"/>
      <c r="HK45" s="157"/>
      <c r="HL45" s="157"/>
      <c r="HM45" s="157"/>
      <c r="HN45" s="157"/>
      <c r="HO45" s="157"/>
      <c r="HP45" s="157"/>
      <c r="HQ45" s="157"/>
      <c r="HR45" s="157"/>
      <c r="HS45" s="157"/>
      <c r="HT45" s="157"/>
      <c r="HU45" s="157"/>
      <c r="HV45" s="157"/>
      <c r="HW45" s="157"/>
      <c r="HX45" s="157"/>
      <c r="HY45" s="157"/>
      <c r="HZ45" s="157"/>
      <c r="IA45" s="157"/>
      <c r="IB45" s="157"/>
      <c r="IC45" s="157"/>
      <c r="ID45" s="157"/>
      <c r="IE45" s="157"/>
      <c r="IF45" s="157"/>
      <c r="IG45" s="157"/>
      <c r="IH45" s="157"/>
      <c r="II45" s="157"/>
      <c r="IJ45" s="157"/>
      <c r="IK45" s="157"/>
      <c r="IL45" s="157"/>
      <c r="IM45" s="157"/>
      <c r="IN45" s="157"/>
      <c r="IO45" s="157"/>
      <c r="IP45" s="157"/>
      <c r="IQ45" s="157"/>
      <c r="IR45" s="157"/>
      <c r="IS45" s="157"/>
      <c r="IT45" s="157"/>
      <c r="IU45" s="157"/>
      <c r="IV45" s="157"/>
    </row>
    <row r="46" spans="1:256" ht="12.75" customHeight="1">
      <c r="A46" s="194" t="s">
        <v>75</v>
      </c>
      <c r="B46" s="162" t="s">
        <v>169</v>
      </c>
      <c r="C46" s="227" t="s">
        <v>170</v>
      </c>
      <c r="D46" s="241">
        <f t="shared" si="0"/>
        <v>0.870757784498363</v>
      </c>
      <c r="E46" s="241">
        <f t="shared" si="1"/>
        <v>0.9127143395424019</v>
      </c>
      <c r="F46" s="241">
        <f t="shared" si="1"/>
        <v>0.9445977432650823</v>
      </c>
      <c r="G46" s="241">
        <f t="shared" si="1"/>
        <v>0.9859902799582718</v>
      </c>
      <c r="H46" s="241">
        <f t="shared" si="1"/>
        <v>0.97866556832104</v>
      </c>
      <c r="I46" s="241">
        <f t="shared" si="1"/>
        <v>0.9676411786929465</v>
      </c>
      <c r="J46" s="241">
        <f t="shared" si="1"/>
        <v>0.973709341887601</v>
      </c>
      <c r="K46" s="241">
        <f t="shared" si="1"/>
        <v>0.9990360706735457</v>
      </c>
      <c r="L46" s="241">
        <f t="shared" si="1"/>
        <v>0.9884634381098114</v>
      </c>
      <c r="M46" s="241">
        <v>0.9708651079051577</v>
      </c>
      <c r="N46" s="241">
        <v>0.932753686990975</v>
      </c>
      <c r="O46" s="241">
        <v>0.9313958608542493</v>
      </c>
      <c r="P46" s="241">
        <v>0.9609200790974715</v>
      </c>
      <c r="Q46" s="241">
        <v>0.9848395403366584</v>
      </c>
      <c r="R46" s="241">
        <v>1.013259195480606</v>
      </c>
      <c r="S46" s="241">
        <v>0.9870850462016628</v>
      </c>
      <c r="T46" s="241">
        <v>0.9868628855384972</v>
      </c>
      <c r="U46" s="241">
        <v>1.0217278219809718</v>
      </c>
      <c r="V46" s="241">
        <v>1.022649229262224</v>
      </c>
      <c r="W46" s="241">
        <v>1.021302138541101</v>
      </c>
      <c r="X46" s="241">
        <v>1.0544646848619514</v>
      </c>
      <c r="Y46" s="241">
        <v>1.0527617811663557</v>
      </c>
      <c r="Z46" s="241">
        <v>1.0320493472205794</v>
      </c>
      <c r="AA46" s="241">
        <v>1.0545675730336994</v>
      </c>
      <c r="AB46" s="241">
        <v>1.0652015782396895</v>
      </c>
      <c r="AC46" s="241">
        <v>1.0556457650340503</v>
      </c>
      <c r="AD46" s="241">
        <v>1.0634243568605952</v>
      </c>
      <c r="AE46" s="241">
        <v>1.0898409884671796</v>
      </c>
      <c r="AF46" s="241">
        <v>1.0983421184726927</v>
      </c>
      <c r="AG46" s="241">
        <v>1.117629971602639</v>
      </c>
      <c r="AH46" s="241">
        <v>1.117629971602639</v>
      </c>
      <c r="AI46" s="238" t="s">
        <v>148</v>
      </c>
      <c r="AJ46" s="153" t="s">
        <v>75</v>
      </c>
      <c r="AK46" s="154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7"/>
      <c r="BX46" s="157"/>
      <c r="BY46" s="157"/>
      <c r="BZ46" s="157"/>
      <c r="CA46" s="157"/>
      <c r="CB46" s="157"/>
      <c r="CC46" s="157"/>
      <c r="CD46" s="157"/>
      <c r="CE46" s="157"/>
      <c r="CF46" s="157"/>
      <c r="CG46" s="157"/>
      <c r="CH46" s="157"/>
      <c r="CI46" s="157"/>
      <c r="CJ46" s="157"/>
      <c r="CK46" s="157"/>
      <c r="CL46" s="157"/>
      <c r="CM46" s="157"/>
      <c r="CN46" s="157"/>
      <c r="CO46" s="157"/>
      <c r="CP46" s="157"/>
      <c r="CQ46" s="157"/>
      <c r="CR46" s="157"/>
      <c r="CS46" s="157"/>
      <c r="CT46" s="157"/>
      <c r="CU46" s="157"/>
      <c r="CV46" s="157"/>
      <c r="CW46" s="157"/>
      <c r="CX46" s="157"/>
      <c r="CY46" s="157"/>
      <c r="CZ46" s="157"/>
      <c r="DA46" s="157"/>
      <c r="DB46" s="157"/>
      <c r="DC46" s="157"/>
      <c r="DD46" s="157"/>
      <c r="DE46" s="157"/>
      <c r="DF46" s="157"/>
      <c r="DG46" s="157"/>
      <c r="DH46" s="157"/>
      <c r="DI46" s="157"/>
      <c r="DJ46" s="157"/>
      <c r="DK46" s="157"/>
      <c r="DL46" s="157"/>
      <c r="DM46" s="157"/>
      <c r="DN46" s="157"/>
      <c r="DO46" s="157"/>
      <c r="DP46" s="157"/>
      <c r="DQ46" s="157"/>
      <c r="DR46" s="157"/>
      <c r="DS46" s="157"/>
      <c r="DT46" s="157"/>
      <c r="DU46" s="157"/>
      <c r="DV46" s="157"/>
      <c r="DW46" s="157"/>
      <c r="DX46" s="157"/>
      <c r="DY46" s="157"/>
      <c r="DZ46" s="157"/>
      <c r="EA46" s="157"/>
      <c r="EB46" s="157"/>
      <c r="EC46" s="157"/>
      <c r="ED46" s="157"/>
      <c r="EE46" s="157"/>
      <c r="EF46" s="157"/>
      <c r="EG46" s="157"/>
      <c r="EH46" s="157"/>
      <c r="EI46" s="157"/>
      <c r="EJ46" s="157"/>
      <c r="EK46" s="157"/>
      <c r="EL46" s="157"/>
      <c r="EM46" s="157"/>
      <c r="EN46" s="157"/>
      <c r="EO46" s="157"/>
      <c r="EP46" s="157"/>
      <c r="EQ46" s="157"/>
      <c r="ER46" s="157"/>
      <c r="ES46" s="157"/>
      <c r="ET46" s="157"/>
      <c r="EU46" s="157"/>
      <c r="EV46" s="157"/>
      <c r="EW46" s="157"/>
      <c r="EX46" s="157"/>
      <c r="EY46" s="157"/>
      <c r="EZ46" s="157"/>
      <c r="FA46" s="157"/>
      <c r="FB46" s="157"/>
      <c r="FC46" s="157"/>
      <c r="FD46" s="157"/>
      <c r="FE46" s="157"/>
      <c r="FF46" s="157"/>
      <c r="FG46" s="157"/>
      <c r="FH46" s="157"/>
      <c r="FI46" s="157"/>
      <c r="FJ46" s="157"/>
      <c r="FK46" s="157"/>
      <c r="FL46" s="157"/>
      <c r="FM46" s="157"/>
      <c r="FN46" s="157"/>
      <c r="FO46" s="157"/>
      <c r="FP46" s="157"/>
      <c r="FQ46" s="157"/>
      <c r="FR46" s="157"/>
      <c r="FS46" s="157"/>
      <c r="FT46" s="157"/>
      <c r="FU46" s="157"/>
      <c r="FV46" s="157"/>
      <c r="FW46" s="157"/>
      <c r="FX46" s="157"/>
      <c r="FY46" s="157"/>
      <c r="FZ46" s="157"/>
      <c r="GA46" s="157"/>
      <c r="GB46" s="157"/>
      <c r="GC46" s="157"/>
      <c r="GD46" s="157"/>
      <c r="GE46" s="157"/>
      <c r="GF46" s="157"/>
      <c r="GG46" s="157"/>
      <c r="GH46" s="157"/>
      <c r="GI46" s="157"/>
      <c r="GJ46" s="157"/>
      <c r="GK46" s="157"/>
      <c r="GL46" s="157"/>
      <c r="GM46" s="157"/>
      <c r="GN46" s="157"/>
      <c r="GO46" s="157"/>
      <c r="GP46" s="157"/>
      <c r="GQ46" s="157"/>
      <c r="GR46" s="157"/>
      <c r="GS46" s="157"/>
      <c r="GT46" s="157"/>
      <c r="GU46" s="157"/>
      <c r="GV46" s="157"/>
      <c r="GW46" s="157"/>
      <c r="GX46" s="157"/>
      <c r="GY46" s="157"/>
      <c r="GZ46" s="157"/>
      <c r="HA46" s="157"/>
      <c r="HB46" s="157"/>
      <c r="HC46" s="157"/>
      <c r="HD46" s="157"/>
      <c r="HE46" s="157"/>
      <c r="HF46" s="157"/>
      <c r="HG46" s="157"/>
      <c r="HH46" s="157"/>
      <c r="HI46" s="157"/>
      <c r="HJ46" s="157"/>
      <c r="HK46" s="157"/>
      <c r="HL46" s="157"/>
      <c r="HM46" s="157"/>
      <c r="HN46" s="157"/>
      <c r="HO46" s="157"/>
      <c r="HP46" s="157"/>
      <c r="HQ46" s="157"/>
      <c r="HR46" s="157"/>
      <c r="HS46" s="157"/>
      <c r="HT46" s="157"/>
      <c r="HU46" s="157"/>
      <c r="HV46" s="157"/>
      <c r="HW46" s="157"/>
      <c r="HX46" s="157"/>
      <c r="HY46" s="157"/>
      <c r="HZ46" s="157"/>
      <c r="IA46" s="157"/>
      <c r="IB46" s="157"/>
      <c r="IC46" s="157"/>
      <c r="ID46" s="157"/>
      <c r="IE46" s="157"/>
      <c r="IF46" s="157"/>
      <c r="IG46" s="157"/>
      <c r="IH46" s="157"/>
      <c r="II46" s="157"/>
      <c r="IJ46" s="157"/>
      <c r="IK46" s="157"/>
      <c r="IL46" s="157"/>
      <c r="IM46" s="157"/>
      <c r="IN46" s="157"/>
      <c r="IO46" s="157"/>
      <c r="IP46" s="157"/>
      <c r="IQ46" s="157"/>
      <c r="IR46" s="157"/>
      <c r="IS46" s="157"/>
      <c r="IT46" s="157"/>
      <c r="IU46" s="157"/>
      <c r="IV46" s="157"/>
    </row>
    <row r="47" spans="1:256" ht="12.75" customHeight="1">
      <c r="A47" s="194" t="s">
        <v>76</v>
      </c>
      <c r="B47" s="162" t="s">
        <v>171</v>
      </c>
      <c r="C47" s="227" t="s">
        <v>172</v>
      </c>
      <c r="D47" s="241">
        <f t="shared" si="0"/>
        <v>6.029885044726389</v>
      </c>
      <c r="E47" s="241">
        <f t="shared" si="1"/>
        <v>6.679709136127059</v>
      </c>
      <c r="F47" s="241">
        <f t="shared" si="1"/>
        <v>6.862750653015202</v>
      </c>
      <c r="G47" s="241">
        <f t="shared" si="1"/>
        <v>7.114266495281354</v>
      </c>
      <c r="H47" s="241">
        <f t="shared" si="1"/>
        <v>6.8701751973905365</v>
      </c>
      <c r="I47" s="241">
        <f t="shared" si="1"/>
        <v>6.4212951107507905</v>
      </c>
      <c r="J47" s="241">
        <f t="shared" si="1"/>
        <v>6.0493301848771805</v>
      </c>
      <c r="K47" s="241">
        <f t="shared" si="1"/>
        <v>5.653007349961115</v>
      </c>
      <c r="L47" s="241">
        <f t="shared" si="1"/>
        <v>5.479691848462178</v>
      </c>
      <c r="M47" s="241">
        <v>5.155407299050536</v>
      </c>
      <c r="N47" s="241">
        <v>4.746975403755065</v>
      </c>
      <c r="O47" s="241">
        <v>4.5005221110901426</v>
      </c>
      <c r="P47" s="241">
        <v>4.278385834580501</v>
      </c>
      <c r="Q47" s="241">
        <v>4.055962070065776</v>
      </c>
      <c r="R47" s="241">
        <v>3.888081992290514</v>
      </c>
      <c r="S47" s="241">
        <v>3.8577495981607424</v>
      </c>
      <c r="T47" s="241">
        <v>3.9006508499308223</v>
      </c>
      <c r="U47" s="241">
        <v>3.9985097527770708</v>
      </c>
      <c r="V47" s="241">
        <v>4.164473918226368</v>
      </c>
      <c r="W47" s="241">
        <v>4.333898313905982</v>
      </c>
      <c r="X47" s="241">
        <v>4.382450842583368</v>
      </c>
      <c r="Y47" s="241">
        <v>4.476924324762754</v>
      </c>
      <c r="Z47" s="241">
        <v>4.4395250887798205</v>
      </c>
      <c r="AA47" s="241">
        <v>4.537577507415403</v>
      </c>
      <c r="AB47" s="241">
        <v>4.5887612875732</v>
      </c>
      <c r="AC47" s="241">
        <v>4.69621530000783</v>
      </c>
      <c r="AD47" s="241">
        <v>4.687178379347802</v>
      </c>
      <c r="AE47" s="241">
        <v>4.88153271501377</v>
      </c>
      <c r="AF47" s="241">
        <v>4.930893112699966</v>
      </c>
      <c r="AG47" s="241">
        <v>5.41875015989505</v>
      </c>
      <c r="AH47" s="241">
        <v>5.517824246056626</v>
      </c>
      <c r="AI47" s="241">
        <v>6.034080368844317</v>
      </c>
      <c r="AJ47" s="153" t="s">
        <v>76</v>
      </c>
      <c r="AK47" s="154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157"/>
      <c r="BW47" s="157"/>
      <c r="BX47" s="157"/>
      <c r="BY47" s="157"/>
      <c r="BZ47" s="157"/>
      <c r="CA47" s="157"/>
      <c r="CB47" s="157"/>
      <c r="CC47" s="157"/>
      <c r="CD47" s="157"/>
      <c r="CE47" s="157"/>
      <c r="CF47" s="157"/>
      <c r="CG47" s="157"/>
      <c r="CH47" s="157"/>
      <c r="CI47" s="157"/>
      <c r="CJ47" s="157"/>
      <c r="CK47" s="157"/>
      <c r="CL47" s="157"/>
      <c r="CM47" s="157"/>
      <c r="CN47" s="157"/>
      <c r="CO47" s="157"/>
      <c r="CP47" s="157"/>
      <c r="CQ47" s="157"/>
      <c r="CR47" s="157"/>
      <c r="CS47" s="157"/>
      <c r="CT47" s="157"/>
      <c r="CU47" s="157"/>
      <c r="CV47" s="157"/>
      <c r="CW47" s="157"/>
      <c r="CX47" s="157"/>
      <c r="CY47" s="157"/>
      <c r="CZ47" s="157"/>
      <c r="DA47" s="157"/>
      <c r="DB47" s="157"/>
      <c r="DC47" s="157"/>
      <c r="DD47" s="157"/>
      <c r="DE47" s="157"/>
      <c r="DF47" s="157"/>
      <c r="DG47" s="157"/>
      <c r="DH47" s="157"/>
      <c r="DI47" s="157"/>
      <c r="DJ47" s="157"/>
      <c r="DK47" s="157"/>
      <c r="DL47" s="157"/>
      <c r="DM47" s="157"/>
      <c r="DN47" s="157"/>
      <c r="DO47" s="157"/>
      <c r="DP47" s="157"/>
      <c r="DQ47" s="157"/>
      <c r="DR47" s="157"/>
      <c r="DS47" s="157"/>
      <c r="DT47" s="157"/>
      <c r="DU47" s="157"/>
      <c r="DV47" s="157"/>
      <c r="DW47" s="157"/>
      <c r="DX47" s="157"/>
      <c r="DY47" s="157"/>
      <c r="DZ47" s="157"/>
      <c r="EA47" s="157"/>
      <c r="EB47" s="157"/>
      <c r="EC47" s="157"/>
      <c r="ED47" s="157"/>
      <c r="EE47" s="157"/>
      <c r="EF47" s="157"/>
      <c r="EG47" s="157"/>
      <c r="EH47" s="157"/>
      <c r="EI47" s="157"/>
      <c r="EJ47" s="157"/>
      <c r="EK47" s="157"/>
      <c r="EL47" s="157"/>
      <c r="EM47" s="157"/>
      <c r="EN47" s="157"/>
      <c r="EO47" s="157"/>
      <c r="EP47" s="157"/>
      <c r="EQ47" s="157"/>
      <c r="ER47" s="157"/>
      <c r="ES47" s="157"/>
      <c r="ET47" s="157"/>
      <c r="EU47" s="157"/>
      <c r="EV47" s="157"/>
      <c r="EW47" s="157"/>
      <c r="EX47" s="157"/>
      <c r="EY47" s="157"/>
      <c r="EZ47" s="157"/>
      <c r="FA47" s="157"/>
      <c r="FB47" s="157"/>
      <c r="FC47" s="157"/>
      <c r="FD47" s="157"/>
      <c r="FE47" s="157"/>
      <c r="FF47" s="157"/>
      <c r="FG47" s="157"/>
      <c r="FH47" s="157"/>
      <c r="FI47" s="157"/>
      <c r="FJ47" s="157"/>
      <c r="FK47" s="157"/>
      <c r="FL47" s="157"/>
      <c r="FM47" s="157"/>
      <c r="FN47" s="157"/>
      <c r="FO47" s="157"/>
      <c r="FP47" s="157"/>
      <c r="FQ47" s="157"/>
      <c r="FR47" s="157"/>
      <c r="FS47" s="157"/>
      <c r="FT47" s="157"/>
      <c r="FU47" s="157"/>
      <c r="FV47" s="157"/>
      <c r="FW47" s="157"/>
      <c r="FX47" s="157"/>
      <c r="FY47" s="157"/>
      <c r="FZ47" s="157"/>
      <c r="GA47" s="157"/>
      <c r="GB47" s="157"/>
      <c r="GC47" s="157"/>
      <c r="GD47" s="157"/>
      <c r="GE47" s="157"/>
      <c r="GF47" s="157"/>
      <c r="GG47" s="157"/>
      <c r="GH47" s="157"/>
      <c r="GI47" s="157"/>
      <c r="GJ47" s="157"/>
      <c r="GK47" s="157"/>
      <c r="GL47" s="157"/>
      <c r="GM47" s="157"/>
      <c r="GN47" s="157"/>
      <c r="GO47" s="157"/>
      <c r="GP47" s="157"/>
      <c r="GQ47" s="157"/>
      <c r="GR47" s="157"/>
      <c r="GS47" s="157"/>
      <c r="GT47" s="157"/>
      <c r="GU47" s="157"/>
      <c r="GV47" s="157"/>
      <c r="GW47" s="157"/>
      <c r="GX47" s="157"/>
      <c r="GY47" s="157"/>
      <c r="GZ47" s="157"/>
      <c r="HA47" s="157"/>
      <c r="HB47" s="157"/>
      <c r="HC47" s="157"/>
      <c r="HD47" s="157"/>
      <c r="HE47" s="157"/>
      <c r="HF47" s="157"/>
      <c r="HG47" s="157"/>
      <c r="HH47" s="157"/>
      <c r="HI47" s="157"/>
      <c r="HJ47" s="157"/>
      <c r="HK47" s="157"/>
      <c r="HL47" s="157"/>
      <c r="HM47" s="157"/>
      <c r="HN47" s="157"/>
      <c r="HO47" s="157"/>
      <c r="HP47" s="157"/>
      <c r="HQ47" s="157"/>
      <c r="HR47" s="157"/>
      <c r="HS47" s="157"/>
      <c r="HT47" s="157"/>
      <c r="HU47" s="157"/>
      <c r="HV47" s="157"/>
      <c r="HW47" s="157"/>
      <c r="HX47" s="157"/>
      <c r="HY47" s="157"/>
      <c r="HZ47" s="157"/>
      <c r="IA47" s="157"/>
      <c r="IB47" s="157"/>
      <c r="IC47" s="157"/>
      <c r="ID47" s="157"/>
      <c r="IE47" s="157"/>
      <c r="IF47" s="157"/>
      <c r="IG47" s="157"/>
      <c r="IH47" s="157"/>
      <c r="II47" s="157"/>
      <c r="IJ47" s="157"/>
      <c r="IK47" s="157"/>
      <c r="IL47" s="157"/>
      <c r="IM47" s="157"/>
      <c r="IN47" s="157"/>
      <c r="IO47" s="157"/>
      <c r="IP47" s="157"/>
      <c r="IQ47" s="157"/>
      <c r="IR47" s="157"/>
      <c r="IS47" s="157"/>
      <c r="IT47" s="157"/>
      <c r="IU47" s="157"/>
      <c r="IV47" s="157"/>
    </row>
    <row r="48" spans="1:256" ht="12.75" customHeight="1">
      <c r="A48" s="194" t="s">
        <v>77</v>
      </c>
      <c r="B48" s="156" t="s">
        <v>173</v>
      </c>
      <c r="C48" s="226" t="s">
        <v>174</v>
      </c>
      <c r="D48" s="240">
        <f t="shared" si="0"/>
        <v>61.947642266506634</v>
      </c>
      <c r="E48" s="240">
        <f t="shared" si="1"/>
        <v>63.12477662024245</v>
      </c>
      <c r="F48" s="240">
        <f t="shared" si="1"/>
        <v>65.2026157122792</v>
      </c>
      <c r="G48" s="240">
        <f t="shared" si="1"/>
        <v>65.46963349739259</v>
      </c>
      <c r="H48" s="240">
        <f t="shared" si="1"/>
        <v>66.04474981663493</v>
      </c>
      <c r="I48" s="240">
        <f t="shared" si="1"/>
        <v>67.01671625543017</v>
      </c>
      <c r="J48" s="240">
        <f t="shared" si="1"/>
        <v>67.36013643060178</v>
      </c>
      <c r="K48" s="240">
        <f t="shared" si="1"/>
        <v>67.60814082131161</v>
      </c>
      <c r="L48" s="240">
        <f t="shared" si="1"/>
        <v>68.26085481189193</v>
      </c>
      <c r="M48" s="240">
        <v>68.1639954380277</v>
      </c>
      <c r="N48" s="240">
        <v>68.83549987363547</v>
      </c>
      <c r="O48" s="240">
        <v>69.82424356796881</v>
      </c>
      <c r="P48" s="240">
        <v>70.07073293383901</v>
      </c>
      <c r="Q48" s="240">
        <v>69.80334433670915</v>
      </c>
      <c r="R48" s="240">
        <v>70.05882131250671</v>
      </c>
      <c r="S48" s="240">
        <v>69.35715454689175</v>
      </c>
      <c r="T48" s="240">
        <v>68.84737724827946</v>
      </c>
      <c r="U48" s="240">
        <v>69.20591049868686</v>
      </c>
      <c r="V48" s="240">
        <v>71.63592866582697</v>
      </c>
      <c r="W48" s="240">
        <v>69.24457124219971</v>
      </c>
      <c r="X48" s="240">
        <v>68.8337408848852</v>
      </c>
      <c r="Y48" s="240">
        <v>68.67921161489173</v>
      </c>
      <c r="Z48" s="240">
        <v>69.16574066125688</v>
      </c>
      <c r="AA48" s="240">
        <v>68.9910385282195</v>
      </c>
      <c r="AB48" s="240">
        <v>69.09974945077553</v>
      </c>
      <c r="AC48" s="240">
        <v>68.6053890193708</v>
      </c>
      <c r="AD48" s="240">
        <v>68.57871099707413</v>
      </c>
      <c r="AE48" s="240">
        <v>68.9333328057569</v>
      </c>
      <c r="AF48" s="240">
        <v>69.22606740481648</v>
      </c>
      <c r="AG48" s="240">
        <v>69.81223544453091</v>
      </c>
      <c r="AH48" s="240">
        <v>69.50736320597368</v>
      </c>
      <c r="AI48" s="240">
        <v>69.28613589557796</v>
      </c>
      <c r="AJ48" s="153" t="s">
        <v>77</v>
      </c>
      <c r="AK48" s="154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7"/>
      <c r="BW48" s="157"/>
      <c r="BX48" s="157"/>
      <c r="BY48" s="157"/>
      <c r="BZ48" s="157"/>
      <c r="CA48" s="157"/>
      <c r="CB48" s="157"/>
      <c r="CC48" s="157"/>
      <c r="CD48" s="157"/>
      <c r="CE48" s="157"/>
      <c r="CF48" s="157"/>
      <c r="CG48" s="157"/>
      <c r="CH48" s="157"/>
      <c r="CI48" s="157"/>
      <c r="CJ48" s="157"/>
      <c r="CK48" s="157"/>
      <c r="CL48" s="157"/>
      <c r="CM48" s="157"/>
      <c r="CN48" s="157"/>
      <c r="CO48" s="157"/>
      <c r="CP48" s="157"/>
      <c r="CQ48" s="157"/>
      <c r="CR48" s="157"/>
      <c r="CS48" s="157"/>
      <c r="CT48" s="157"/>
      <c r="CU48" s="157"/>
      <c r="CV48" s="157"/>
      <c r="CW48" s="157"/>
      <c r="CX48" s="157"/>
      <c r="CY48" s="157"/>
      <c r="CZ48" s="157"/>
      <c r="DA48" s="157"/>
      <c r="DB48" s="157"/>
      <c r="DC48" s="157"/>
      <c r="DD48" s="157"/>
      <c r="DE48" s="157"/>
      <c r="DF48" s="157"/>
      <c r="DG48" s="157"/>
      <c r="DH48" s="157"/>
      <c r="DI48" s="157"/>
      <c r="DJ48" s="157"/>
      <c r="DK48" s="157"/>
      <c r="DL48" s="157"/>
      <c r="DM48" s="157"/>
      <c r="DN48" s="157"/>
      <c r="DO48" s="157"/>
      <c r="DP48" s="157"/>
      <c r="DQ48" s="157"/>
      <c r="DR48" s="157"/>
      <c r="DS48" s="157"/>
      <c r="DT48" s="157"/>
      <c r="DU48" s="157"/>
      <c r="DV48" s="157"/>
      <c r="DW48" s="157"/>
      <c r="DX48" s="157"/>
      <c r="DY48" s="157"/>
      <c r="DZ48" s="157"/>
      <c r="EA48" s="157"/>
      <c r="EB48" s="157"/>
      <c r="EC48" s="157"/>
      <c r="ED48" s="157"/>
      <c r="EE48" s="157"/>
      <c r="EF48" s="157"/>
      <c r="EG48" s="157"/>
      <c r="EH48" s="157"/>
      <c r="EI48" s="157"/>
      <c r="EJ48" s="157"/>
      <c r="EK48" s="157"/>
      <c r="EL48" s="157"/>
      <c r="EM48" s="157"/>
      <c r="EN48" s="157"/>
      <c r="EO48" s="157"/>
      <c r="EP48" s="157"/>
      <c r="EQ48" s="157"/>
      <c r="ER48" s="157"/>
      <c r="ES48" s="157"/>
      <c r="ET48" s="157"/>
      <c r="EU48" s="157"/>
      <c r="EV48" s="157"/>
      <c r="EW48" s="157"/>
      <c r="EX48" s="157"/>
      <c r="EY48" s="157"/>
      <c r="EZ48" s="157"/>
      <c r="FA48" s="157"/>
      <c r="FB48" s="157"/>
      <c r="FC48" s="157"/>
      <c r="FD48" s="157"/>
      <c r="FE48" s="157"/>
      <c r="FF48" s="157"/>
      <c r="FG48" s="157"/>
      <c r="FH48" s="157"/>
      <c r="FI48" s="157"/>
      <c r="FJ48" s="157"/>
      <c r="FK48" s="157"/>
      <c r="FL48" s="157"/>
      <c r="FM48" s="157"/>
      <c r="FN48" s="157"/>
      <c r="FO48" s="157"/>
      <c r="FP48" s="157"/>
      <c r="FQ48" s="157"/>
      <c r="FR48" s="157"/>
      <c r="FS48" s="157"/>
      <c r="FT48" s="157"/>
      <c r="FU48" s="157"/>
      <c r="FV48" s="157"/>
      <c r="FW48" s="157"/>
      <c r="FX48" s="157"/>
      <c r="FY48" s="157"/>
      <c r="FZ48" s="157"/>
      <c r="GA48" s="157"/>
      <c r="GB48" s="157"/>
      <c r="GC48" s="157"/>
      <c r="GD48" s="157"/>
      <c r="GE48" s="157"/>
      <c r="GF48" s="157"/>
      <c r="GG48" s="157"/>
      <c r="GH48" s="157"/>
      <c r="GI48" s="157"/>
      <c r="GJ48" s="157"/>
      <c r="GK48" s="157"/>
      <c r="GL48" s="157"/>
      <c r="GM48" s="157"/>
      <c r="GN48" s="157"/>
      <c r="GO48" s="157"/>
      <c r="GP48" s="157"/>
      <c r="GQ48" s="157"/>
      <c r="GR48" s="157"/>
      <c r="GS48" s="157"/>
      <c r="GT48" s="157"/>
      <c r="GU48" s="157"/>
      <c r="GV48" s="157"/>
      <c r="GW48" s="157"/>
      <c r="GX48" s="157"/>
      <c r="GY48" s="157"/>
      <c r="GZ48" s="157"/>
      <c r="HA48" s="157"/>
      <c r="HB48" s="157"/>
      <c r="HC48" s="157"/>
      <c r="HD48" s="157"/>
      <c r="HE48" s="157"/>
      <c r="HF48" s="157"/>
      <c r="HG48" s="157"/>
      <c r="HH48" s="157"/>
      <c r="HI48" s="157"/>
      <c r="HJ48" s="157"/>
      <c r="HK48" s="157"/>
      <c r="HL48" s="157"/>
      <c r="HM48" s="157"/>
      <c r="HN48" s="157"/>
      <c r="HO48" s="157"/>
      <c r="HP48" s="157"/>
      <c r="HQ48" s="157"/>
      <c r="HR48" s="157"/>
      <c r="HS48" s="157"/>
      <c r="HT48" s="157"/>
      <c r="HU48" s="157"/>
      <c r="HV48" s="157"/>
      <c r="HW48" s="157"/>
      <c r="HX48" s="157"/>
      <c r="HY48" s="157"/>
      <c r="HZ48" s="157"/>
      <c r="IA48" s="157"/>
      <c r="IB48" s="157"/>
      <c r="IC48" s="157"/>
      <c r="ID48" s="157"/>
      <c r="IE48" s="157"/>
      <c r="IF48" s="157"/>
      <c r="IG48" s="157"/>
      <c r="IH48" s="157"/>
      <c r="II48" s="157"/>
      <c r="IJ48" s="157"/>
      <c r="IK48" s="157"/>
      <c r="IL48" s="157"/>
      <c r="IM48" s="157"/>
      <c r="IN48" s="157"/>
      <c r="IO48" s="157"/>
      <c r="IP48" s="157"/>
      <c r="IQ48" s="157"/>
      <c r="IR48" s="157"/>
      <c r="IS48" s="157"/>
      <c r="IT48" s="157"/>
      <c r="IU48" s="157"/>
      <c r="IV48" s="157"/>
    </row>
    <row r="49" spans="1:256" ht="12.75" customHeight="1">
      <c r="A49" s="194" t="s">
        <v>78</v>
      </c>
      <c r="B49" s="156" t="s">
        <v>226</v>
      </c>
      <c r="C49" s="226" t="s">
        <v>289</v>
      </c>
      <c r="D49" s="240">
        <f t="shared" si="0"/>
        <v>19.600470132973342</v>
      </c>
      <c r="E49" s="240">
        <f t="shared" si="1"/>
        <v>19.270474835078684</v>
      </c>
      <c r="F49" s="240">
        <f t="shared" si="1"/>
        <v>19.39113611739101</v>
      </c>
      <c r="G49" s="240">
        <f t="shared" si="1"/>
        <v>19.459337058521868</v>
      </c>
      <c r="H49" s="240">
        <f t="shared" si="1"/>
        <v>19.62358747722865</v>
      </c>
      <c r="I49" s="240">
        <f t="shared" si="1"/>
        <v>19.459159031221972</v>
      </c>
      <c r="J49" s="240">
        <f t="shared" si="1"/>
        <v>19.871809644685744</v>
      </c>
      <c r="K49" s="240">
        <f t="shared" si="1"/>
        <v>20.529722979856068</v>
      </c>
      <c r="L49" s="240">
        <f t="shared" si="1"/>
        <v>20.133048299085594</v>
      </c>
      <c r="M49" s="240">
        <v>20.486021466929643</v>
      </c>
      <c r="N49" s="240">
        <v>21.1159720693619</v>
      </c>
      <c r="O49" s="240">
        <v>21.216128829338867</v>
      </c>
      <c r="P49" s="240">
        <v>20.897419715465478</v>
      </c>
      <c r="Q49" s="240">
        <v>20.85960986966708</v>
      </c>
      <c r="R49" s="240">
        <v>20.98699398644607</v>
      </c>
      <c r="S49" s="240">
        <v>20.987298309609326</v>
      </c>
      <c r="T49" s="240">
        <v>21.015601713652725</v>
      </c>
      <c r="U49" s="240">
        <v>21.05926353310013</v>
      </c>
      <c r="V49" s="240">
        <v>21.44621982329716</v>
      </c>
      <c r="W49" s="240">
        <v>20.12418006977539</v>
      </c>
      <c r="X49" s="240">
        <v>20.232918503336712</v>
      </c>
      <c r="Y49" s="240">
        <v>20.021250709708816</v>
      </c>
      <c r="Z49" s="240">
        <v>20.09143619384283</v>
      </c>
      <c r="AA49" s="240">
        <v>20.34888155201141</v>
      </c>
      <c r="AB49" s="240">
        <v>20.44055517593552</v>
      </c>
      <c r="AC49" s="240">
        <v>20.44601077860563</v>
      </c>
      <c r="AD49" s="240">
        <v>20.536983785054318</v>
      </c>
      <c r="AE49" s="240">
        <v>20.73952365125088</v>
      </c>
      <c r="AF49" s="240">
        <v>20.90297621158718</v>
      </c>
      <c r="AG49" s="240">
        <v>20.521424641422193</v>
      </c>
      <c r="AH49" s="240">
        <v>20.88731028086886</v>
      </c>
      <c r="AI49" s="240">
        <v>21.897701726027908</v>
      </c>
      <c r="AJ49" s="153" t="s">
        <v>78</v>
      </c>
      <c r="AK49" s="154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57"/>
      <c r="CO49" s="157"/>
      <c r="CP49" s="157"/>
      <c r="CQ49" s="157"/>
      <c r="CR49" s="157"/>
      <c r="CS49" s="157"/>
      <c r="CT49" s="157"/>
      <c r="CU49" s="157"/>
      <c r="CV49" s="157"/>
      <c r="CW49" s="157"/>
      <c r="CX49" s="157"/>
      <c r="CY49" s="157"/>
      <c r="CZ49" s="157"/>
      <c r="DA49" s="157"/>
      <c r="DB49" s="157"/>
      <c r="DC49" s="157"/>
      <c r="DD49" s="157"/>
      <c r="DE49" s="157"/>
      <c r="DF49" s="157"/>
      <c r="DG49" s="157"/>
      <c r="DH49" s="157"/>
      <c r="DI49" s="157"/>
      <c r="DJ49" s="157"/>
      <c r="DK49" s="157"/>
      <c r="DL49" s="157"/>
      <c r="DM49" s="157"/>
      <c r="DN49" s="157"/>
      <c r="DO49" s="157"/>
      <c r="DP49" s="157"/>
      <c r="DQ49" s="157"/>
      <c r="DR49" s="157"/>
      <c r="DS49" s="157"/>
      <c r="DT49" s="157"/>
      <c r="DU49" s="157"/>
      <c r="DV49" s="157"/>
      <c r="DW49" s="157"/>
      <c r="DX49" s="157"/>
      <c r="DY49" s="157"/>
      <c r="DZ49" s="157"/>
      <c r="EA49" s="157"/>
      <c r="EB49" s="157"/>
      <c r="EC49" s="157"/>
      <c r="ED49" s="157"/>
      <c r="EE49" s="157"/>
      <c r="EF49" s="157"/>
      <c r="EG49" s="157"/>
      <c r="EH49" s="157"/>
      <c r="EI49" s="157"/>
      <c r="EJ49" s="157"/>
      <c r="EK49" s="157"/>
      <c r="EL49" s="157"/>
      <c r="EM49" s="157"/>
      <c r="EN49" s="157"/>
      <c r="EO49" s="157"/>
      <c r="EP49" s="157"/>
      <c r="EQ49" s="157"/>
      <c r="ER49" s="157"/>
      <c r="ES49" s="157"/>
      <c r="ET49" s="157"/>
      <c r="EU49" s="157"/>
      <c r="EV49" s="157"/>
      <c r="EW49" s="157"/>
      <c r="EX49" s="157"/>
      <c r="EY49" s="157"/>
      <c r="EZ49" s="157"/>
      <c r="FA49" s="157"/>
      <c r="FB49" s="157"/>
      <c r="FC49" s="157"/>
      <c r="FD49" s="157"/>
      <c r="FE49" s="157"/>
      <c r="FF49" s="157"/>
      <c r="FG49" s="157"/>
      <c r="FH49" s="157"/>
      <c r="FI49" s="157"/>
      <c r="FJ49" s="157"/>
      <c r="FK49" s="157"/>
      <c r="FL49" s="157"/>
      <c r="FM49" s="157"/>
      <c r="FN49" s="157"/>
      <c r="FO49" s="157"/>
      <c r="FP49" s="157"/>
      <c r="FQ49" s="157"/>
      <c r="FR49" s="157"/>
      <c r="FS49" s="157"/>
      <c r="FT49" s="157"/>
      <c r="FU49" s="157"/>
      <c r="FV49" s="157"/>
      <c r="FW49" s="157"/>
      <c r="FX49" s="157"/>
      <c r="FY49" s="157"/>
      <c r="FZ49" s="157"/>
      <c r="GA49" s="157"/>
      <c r="GB49" s="157"/>
      <c r="GC49" s="157"/>
      <c r="GD49" s="157"/>
      <c r="GE49" s="157"/>
      <c r="GF49" s="157"/>
      <c r="GG49" s="157"/>
      <c r="GH49" s="157"/>
      <c r="GI49" s="157"/>
      <c r="GJ49" s="157"/>
      <c r="GK49" s="157"/>
      <c r="GL49" s="157"/>
      <c r="GM49" s="157"/>
      <c r="GN49" s="157"/>
      <c r="GO49" s="157"/>
      <c r="GP49" s="157"/>
      <c r="GQ49" s="157"/>
      <c r="GR49" s="157"/>
      <c r="GS49" s="157"/>
      <c r="GT49" s="157"/>
      <c r="GU49" s="157"/>
      <c r="GV49" s="157"/>
      <c r="GW49" s="157"/>
      <c r="GX49" s="157"/>
      <c r="GY49" s="157"/>
      <c r="GZ49" s="157"/>
      <c r="HA49" s="157"/>
      <c r="HB49" s="157"/>
      <c r="HC49" s="157"/>
      <c r="HD49" s="157"/>
      <c r="HE49" s="157"/>
      <c r="HF49" s="157"/>
      <c r="HG49" s="157"/>
      <c r="HH49" s="157"/>
      <c r="HI49" s="157"/>
      <c r="HJ49" s="157"/>
      <c r="HK49" s="157"/>
      <c r="HL49" s="157"/>
      <c r="HM49" s="157"/>
      <c r="HN49" s="157"/>
      <c r="HO49" s="157"/>
      <c r="HP49" s="157"/>
      <c r="HQ49" s="157"/>
      <c r="HR49" s="157"/>
      <c r="HS49" s="157"/>
      <c r="HT49" s="157"/>
      <c r="HU49" s="157"/>
      <c r="HV49" s="157"/>
      <c r="HW49" s="157"/>
      <c r="HX49" s="157"/>
      <c r="HY49" s="157"/>
      <c r="HZ49" s="157"/>
      <c r="IA49" s="157"/>
      <c r="IB49" s="157"/>
      <c r="IC49" s="157"/>
      <c r="ID49" s="157"/>
      <c r="IE49" s="157"/>
      <c r="IF49" s="157"/>
      <c r="IG49" s="157"/>
      <c r="IH49" s="157"/>
      <c r="II49" s="157"/>
      <c r="IJ49" s="157"/>
      <c r="IK49" s="157"/>
      <c r="IL49" s="157"/>
      <c r="IM49" s="157"/>
      <c r="IN49" s="157"/>
      <c r="IO49" s="157"/>
      <c r="IP49" s="157"/>
      <c r="IQ49" s="157"/>
      <c r="IR49" s="157"/>
      <c r="IS49" s="157"/>
      <c r="IT49" s="157"/>
      <c r="IU49" s="157"/>
      <c r="IV49" s="157"/>
    </row>
    <row r="50" spans="1:256" ht="12.75" customHeight="1">
      <c r="A50" s="194" t="s">
        <v>79</v>
      </c>
      <c r="B50" s="162" t="s">
        <v>175</v>
      </c>
      <c r="C50" s="227" t="s">
        <v>176</v>
      </c>
      <c r="D50" s="241">
        <f t="shared" si="0"/>
        <v>10.155537506687477</v>
      </c>
      <c r="E50" s="241">
        <f t="shared" si="1"/>
        <v>9.845901090513316</v>
      </c>
      <c r="F50" s="241">
        <f t="shared" si="1"/>
        <v>9.873514307785</v>
      </c>
      <c r="G50" s="241">
        <f t="shared" si="1"/>
        <v>10.096213518813736</v>
      </c>
      <c r="H50" s="241">
        <f t="shared" si="1"/>
        <v>10.289766335512352</v>
      </c>
      <c r="I50" s="241">
        <f t="shared" si="1"/>
        <v>10.16829940206401</v>
      </c>
      <c r="J50" s="241">
        <f t="shared" si="1"/>
        <v>10.154052138388925</v>
      </c>
      <c r="K50" s="241">
        <f t="shared" si="1"/>
        <v>10.433768196904472</v>
      </c>
      <c r="L50" s="241">
        <f t="shared" si="1"/>
        <v>10.02488932839748</v>
      </c>
      <c r="M50" s="241">
        <v>10.171789070300962</v>
      </c>
      <c r="N50" s="241">
        <v>10.441582899210019</v>
      </c>
      <c r="O50" s="241">
        <v>10.470956784298924</v>
      </c>
      <c r="P50" s="241">
        <v>10.561455810198124</v>
      </c>
      <c r="Q50" s="241">
        <v>10.33657059610455</v>
      </c>
      <c r="R50" s="241">
        <v>10.404134402882022</v>
      </c>
      <c r="S50" s="241">
        <v>10.273918302497453</v>
      </c>
      <c r="T50" s="241">
        <v>10.17585849463705</v>
      </c>
      <c r="U50" s="241">
        <v>10.351147145316137</v>
      </c>
      <c r="V50" s="241">
        <v>10.72187862829562</v>
      </c>
      <c r="W50" s="241">
        <v>9.840940909508848</v>
      </c>
      <c r="X50" s="241">
        <v>9.872838126147855</v>
      </c>
      <c r="Y50" s="241">
        <v>9.484467515613595</v>
      </c>
      <c r="Z50" s="241">
        <v>9.361311421454237</v>
      </c>
      <c r="AA50" s="241">
        <v>9.681174686280187</v>
      </c>
      <c r="AB50" s="241">
        <v>9.744234061469056</v>
      </c>
      <c r="AC50" s="241">
        <v>9.896284885115483</v>
      </c>
      <c r="AD50" s="241">
        <v>10.017716945973506</v>
      </c>
      <c r="AE50" s="241">
        <v>9.961038481424033</v>
      </c>
      <c r="AF50" s="241">
        <v>9.973106194585645</v>
      </c>
      <c r="AG50" s="241">
        <v>10.374703323841638</v>
      </c>
      <c r="AH50" s="241">
        <v>10.390641039450777</v>
      </c>
      <c r="AI50" s="238" t="s">
        <v>148</v>
      </c>
      <c r="AJ50" s="153" t="s">
        <v>79</v>
      </c>
      <c r="AK50" s="154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7"/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  <c r="CY50" s="157"/>
      <c r="CZ50" s="157"/>
      <c r="DA50" s="157"/>
      <c r="DB50" s="157"/>
      <c r="DC50" s="157"/>
      <c r="DD50" s="157"/>
      <c r="DE50" s="157"/>
      <c r="DF50" s="157"/>
      <c r="DG50" s="157"/>
      <c r="DH50" s="157"/>
      <c r="DI50" s="157"/>
      <c r="DJ50" s="157"/>
      <c r="DK50" s="157"/>
      <c r="DL50" s="157"/>
      <c r="DM50" s="157"/>
      <c r="DN50" s="157"/>
      <c r="DO50" s="157"/>
      <c r="DP50" s="157"/>
      <c r="DQ50" s="157"/>
      <c r="DR50" s="157"/>
      <c r="DS50" s="157"/>
      <c r="DT50" s="157"/>
      <c r="DU50" s="157"/>
      <c r="DV50" s="157"/>
      <c r="DW50" s="157"/>
      <c r="DX50" s="157"/>
      <c r="DY50" s="157"/>
      <c r="DZ50" s="157"/>
      <c r="EA50" s="157"/>
      <c r="EB50" s="157"/>
      <c r="EC50" s="157"/>
      <c r="ED50" s="157"/>
      <c r="EE50" s="157"/>
      <c r="EF50" s="157"/>
      <c r="EG50" s="157"/>
      <c r="EH50" s="157"/>
      <c r="EI50" s="157"/>
      <c r="EJ50" s="157"/>
      <c r="EK50" s="157"/>
      <c r="EL50" s="157"/>
      <c r="EM50" s="157"/>
      <c r="EN50" s="157"/>
      <c r="EO50" s="157"/>
      <c r="EP50" s="157"/>
      <c r="EQ50" s="157"/>
      <c r="ER50" s="157"/>
      <c r="ES50" s="157"/>
      <c r="ET50" s="157"/>
      <c r="EU50" s="157"/>
      <c r="EV50" s="157"/>
      <c r="EW50" s="157"/>
      <c r="EX50" s="157"/>
      <c r="EY50" s="157"/>
      <c r="EZ50" s="157"/>
      <c r="FA50" s="157"/>
      <c r="FB50" s="157"/>
      <c r="FC50" s="157"/>
      <c r="FD50" s="157"/>
      <c r="FE50" s="157"/>
      <c r="FF50" s="157"/>
      <c r="FG50" s="157"/>
      <c r="FH50" s="157"/>
      <c r="FI50" s="157"/>
      <c r="FJ50" s="157"/>
      <c r="FK50" s="157"/>
      <c r="FL50" s="157"/>
      <c r="FM50" s="157"/>
      <c r="FN50" s="157"/>
      <c r="FO50" s="157"/>
      <c r="FP50" s="157"/>
      <c r="FQ50" s="157"/>
      <c r="FR50" s="157"/>
      <c r="FS50" s="157"/>
      <c r="FT50" s="157"/>
      <c r="FU50" s="157"/>
      <c r="FV50" s="157"/>
      <c r="FW50" s="157"/>
      <c r="FX50" s="157"/>
      <c r="FY50" s="157"/>
      <c r="FZ50" s="157"/>
      <c r="GA50" s="157"/>
      <c r="GB50" s="157"/>
      <c r="GC50" s="157"/>
      <c r="GD50" s="157"/>
      <c r="GE50" s="157"/>
      <c r="GF50" s="157"/>
      <c r="GG50" s="157"/>
      <c r="GH50" s="157"/>
      <c r="GI50" s="157"/>
      <c r="GJ50" s="157"/>
      <c r="GK50" s="157"/>
      <c r="GL50" s="157"/>
      <c r="GM50" s="157"/>
      <c r="GN50" s="157"/>
      <c r="GO50" s="157"/>
      <c r="GP50" s="157"/>
      <c r="GQ50" s="157"/>
      <c r="GR50" s="157"/>
      <c r="GS50" s="157"/>
      <c r="GT50" s="157"/>
      <c r="GU50" s="157"/>
      <c r="GV50" s="157"/>
      <c r="GW50" s="157"/>
      <c r="GX50" s="157"/>
      <c r="GY50" s="157"/>
      <c r="GZ50" s="157"/>
      <c r="HA50" s="157"/>
      <c r="HB50" s="157"/>
      <c r="HC50" s="157"/>
      <c r="HD50" s="157"/>
      <c r="HE50" s="157"/>
      <c r="HF50" s="157"/>
      <c r="HG50" s="157"/>
      <c r="HH50" s="157"/>
      <c r="HI50" s="157"/>
      <c r="HJ50" s="157"/>
      <c r="HK50" s="157"/>
      <c r="HL50" s="157"/>
      <c r="HM50" s="157"/>
      <c r="HN50" s="157"/>
      <c r="HO50" s="157"/>
      <c r="HP50" s="157"/>
      <c r="HQ50" s="157"/>
      <c r="HR50" s="157"/>
      <c r="HS50" s="157"/>
      <c r="HT50" s="157"/>
      <c r="HU50" s="157"/>
      <c r="HV50" s="157"/>
      <c r="HW50" s="157"/>
      <c r="HX50" s="157"/>
      <c r="HY50" s="157"/>
      <c r="HZ50" s="157"/>
      <c r="IA50" s="157"/>
      <c r="IB50" s="157"/>
      <c r="IC50" s="157"/>
      <c r="ID50" s="157"/>
      <c r="IE50" s="157"/>
      <c r="IF50" s="157"/>
      <c r="IG50" s="157"/>
      <c r="IH50" s="157"/>
      <c r="II50" s="157"/>
      <c r="IJ50" s="157"/>
      <c r="IK50" s="157"/>
      <c r="IL50" s="157"/>
      <c r="IM50" s="157"/>
      <c r="IN50" s="157"/>
      <c r="IO50" s="157"/>
      <c r="IP50" s="157"/>
      <c r="IQ50" s="157"/>
      <c r="IR50" s="157"/>
      <c r="IS50" s="157"/>
      <c r="IT50" s="157"/>
      <c r="IU50" s="157"/>
      <c r="IV50" s="157"/>
    </row>
    <row r="51" spans="1:256" ht="12.75" customHeight="1">
      <c r="A51" s="194" t="s">
        <v>80</v>
      </c>
      <c r="B51" s="162" t="s">
        <v>177</v>
      </c>
      <c r="C51" s="227" t="s">
        <v>178</v>
      </c>
      <c r="D51" s="241">
        <f t="shared" si="0"/>
        <v>4.498072066727836</v>
      </c>
      <c r="E51" s="241">
        <f t="shared" si="1"/>
        <v>4.228526297896982</v>
      </c>
      <c r="F51" s="241">
        <f t="shared" si="1"/>
        <v>4.123895666144758</v>
      </c>
      <c r="G51" s="241">
        <f t="shared" si="1"/>
        <v>4.052217221802101</v>
      </c>
      <c r="H51" s="241">
        <f t="shared" si="1"/>
        <v>3.9731526733433498</v>
      </c>
      <c r="I51" s="241">
        <f t="shared" si="1"/>
        <v>3.9340674231106223</v>
      </c>
      <c r="J51" s="241">
        <f t="shared" si="1"/>
        <v>4.082519379474592</v>
      </c>
      <c r="K51" s="241">
        <f t="shared" si="1"/>
        <v>4.040123558213664</v>
      </c>
      <c r="L51" s="241">
        <f t="shared" si="1"/>
        <v>4.093354640882162</v>
      </c>
      <c r="M51" s="241">
        <v>4.1402159733180355</v>
      </c>
      <c r="N51" s="241">
        <v>4.232090884633258</v>
      </c>
      <c r="O51" s="241">
        <v>4.283072277788262</v>
      </c>
      <c r="P51" s="241">
        <v>4.327621406003635</v>
      </c>
      <c r="Q51" s="241">
        <v>4.310441562902198</v>
      </c>
      <c r="R51" s="241">
        <v>4.461026894298478</v>
      </c>
      <c r="S51" s="241">
        <v>4.552988307138251</v>
      </c>
      <c r="T51" s="241">
        <v>4.6048856007794186</v>
      </c>
      <c r="U51" s="241">
        <v>4.6412553017990845</v>
      </c>
      <c r="V51" s="241">
        <v>4.664830990398726</v>
      </c>
      <c r="W51" s="241">
        <v>4.543640845840106</v>
      </c>
      <c r="X51" s="241">
        <v>4.427238090748146</v>
      </c>
      <c r="Y51" s="241">
        <v>4.469462243490956</v>
      </c>
      <c r="Z51" s="241">
        <v>4.597245995957882</v>
      </c>
      <c r="AA51" s="241">
        <v>4.478876585010281</v>
      </c>
      <c r="AB51" s="241">
        <v>4.537365632875585</v>
      </c>
      <c r="AC51" s="241">
        <v>4.387617393867653</v>
      </c>
      <c r="AD51" s="241">
        <v>4.356514136533253</v>
      </c>
      <c r="AE51" s="241">
        <v>4.369849535205175</v>
      </c>
      <c r="AF51" s="241">
        <v>4.443277139754169</v>
      </c>
      <c r="AG51" s="241">
        <v>4.129777461711814</v>
      </c>
      <c r="AH51" s="241">
        <v>4.498848727063153</v>
      </c>
      <c r="AI51" s="238" t="s">
        <v>148</v>
      </c>
      <c r="AJ51" s="153" t="s">
        <v>80</v>
      </c>
      <c r="AK51" s="154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157"/>
      <c r="CI51" s="157"/>
      <c r="CJ51" s="157"/>
      <c r="CK51" s="157"/>
      <c r="CL51" s="157"/>
      <c r="CM51" s="157"/>
      <c r="CN51" s="157"/>
      <c r="CO51" s="157"/>
      <c r="CP51" s="157"/>
      <c r="CQ51" s="157"/>
      <c r="CR51" s="157"/>
      <c r="CS51" s="157"/>
      <c r="CT51" s="157"/>
      <c r="CU51" s="157"/>
      <c r="CV51" s="157"/>
      <c r="CW51" s="157"/>
      <c r="CX51" s="157"/>
      <c r="CY51" s="157"/>
      <c r="CZ51" s="157"/>
      <c r="DA51" s="157"/>
      <c r="DB51" s="157"/>
      <c r="DC51" s="157"/>
      <c r="DD51" s="157"/>
      <c r="DE51" s="157"/>
      <c r="DF51" s="157"/>
      <c r="DG51" s="157"/>
      <c r="DH51" s="157"/>
      <c r="DI51" s="157"/>
      <c r="DJ51" s="157"/>
      <c r="DK51" s="157"/>
      <c r="DL51" s="157"/>
      <c r="DM51" s="157"/>
      <c r="DN51" s="157"/>
      <c r="DO51" s="157"/>
      <c r="DP51" s="157"/>
      <c r="DQ51" s="157"/>
      <c r="DR51" s="157"/>
      <c r="DS51" s="157"/>
      <c r="DT51" s="157"/>
      <c r="DU51" s="157"/>
      <c r="DV51" s="157"/>
      <c r="DW51" s="157"/>
      <c r="DX51" s="157"/>
      <c r="DY51" s="157"/>
      <c r="DZ51" s="157"/>
      <c r="EA51" s="157"/>
      <c r="EB51" s="157"/>
      <c r="EC51" s="157"/>
      <c r="ED51" s="157"/>
      <c r="EE51" s="157"/>
      <c r="EF51" s="157"/>
      <c r="EG51" s="157"/>
      <c r="EH51" s="157"/>
      <c r="EI51" s="157"/>
      <c r="EJ51" s="157"/>
      <c r="EK51" s="157"/>
      <c r="EL51" s="157"/>
      <c r="EM51" s="157"/>
      <c r="EN51" s="157"/>
      <c r="EO51" s="157"/>
      <c r="EP51" s="157"/>
      <c r="EQ51" s="157"/>
      <c r="ER51" s="157"/>
      <c r="ES51" s="157"/>
      <c r="ET51" s="157"/>
      <c r="EU51" s="157"/>
      <c r="EV51" s="157"/>
      <c r="EW51" s="157"/>
      <c r="EX51" s="157"/>
      <c r="EY51" s="157"/>
      <c r="EZ51" s="157"/>
      <c r="FA51" s="157"/>
      <c r="FB51" s="157"/>
      <c r="FC51" s="157"/>
      <c r="FD51" s="157"/>
      <c r="FE51" s="157"/>
      <c r="FF51" s="157"/>
      <c r="FG51" s="157"/>
      <c r="FH51" s="157"/>
      <c r="FI51" s="157"/>
      <c r="FJ51" s="157"/>
      <c r="FK51" s="157"/>
      <c r="FL51" s="157"/>
      <c r="FM51" s="157"/>
      <c r="FN51" s="157"/>
      <c r="FO51" s="157"/>
      <c r="FP51" s="157"/>
      <c r="FQ51" s="157"/>
      <c r="FR51" s="157"/>
      <c r="FS51" s="157"/>
      <c r="FT51" s="157"/>
      <c r="FU51" s="157"/>
      <c r="FV51" s="157"/>
      <c r="FW51" s="157"/>
      <c r="FX51" s="157"/>
      <c r="FY51" s="157"/>
      <c r="FZ51" s="157"/>
      <c r="GA51" s="157"/>
      <c r="GB51" s="157"/>
      <c r="GC51" s="157"/>
      <c r="GD51" s="157"/>
      <c r="GE51" s="157"/>
      <c r="GF51" s="157"/>
      <c r="GG51" s="157"/>
      <c r="GH51" s="157"/>
      <c r="GI51" s="157"/>
      <c r="GJ51" s="157"/>
      <c r="GK51" s="157"/>
      <c r="GL51" s="157"/>
      <c r="GM51" s="157"/>
      <c r="GN51" s="157"/>
      <c r="GO51" s="157"/>
      <c r="GP51" s="157"/>
      <c r="GQ51" s="157"/>
      <c r="GR51" s="157"/>
      <c r="GS51" s="157"/>
      <c r="GT51" s="157"/>
      <c r="GU51" s="157"/>
      <c r="GV51" s="157"/>
      <c r="GW51" s="157"/>
      <c r="GX51" s="157"/>
      <c r="GY51" s="157"/>
      <c r="GZ51" s="157"/>
      <c r="HA51" s="157"/>
      <c r="HB51" s="157"/>
      <c r="HC51" s="157"/>
      <c r="HD51" s="157"/>
      <c r="HE51" s="157"/>
      <c r="HF51" s="157"/>
      <c r="HG51" s="157"/>
      <c r="HH51" s="157"/>
      <c r="HI51" s="157"/>
      <c r="HJ51" s="157"/>
      <c r="HK51" s="157"/>
      <c r="HL51" s="157"/>
      <c r="HM51" s="157"/>
      <c r="HN51" s="157"/>
      <c r="HO51" s="157"/>
      <c r="HP51" s="157"/>
      <c r="HQ51" s="157"/>
      <c r="HR51" s="157"/>
      <c r="HS51" s="157"/>
      <c r="HT51" s="157"/>
      <c r="HU51" s="157"/>
      <c r="HV51" s="157"/>
      <c r="HW51" s="157"/>
      <c r="HX51" s="157"/>
      <c r="HY51" s="157"/>
      <c r="HZ51" s="157"/>
      <c r="IA51" s="157"/>
      <c r="IB51" s="157"/>
      <c r="IC51" s="157"/>
      <c r="ID51" s="157"/>
      <c r="IE51" s="157"/>
      <c r="IF51" s="157"/>
      <c r="IG51" s="157"/>
      <c r="IH51" s="157"/>
      <c r="II51" s="157"/>
      <c r="IJ51" s="157"/>
      <c r="IK51" s="157"/>
      <c r="IL51" s="157"/>
      <c r="IM51" s="157"/>
      <c r="IN51" s="157"/>
      <c r="IO51" s="157"/>
      <c r="IP51" s="157"/>
      <c r="IQ51" s="157"/>
      <c r="IR51" s="157"/>
      <c r="IS51" s="157"/>
      <c r="IT51" s="157"/>
      <c r="IU51" s="157"/>
      <c r="IV51" s="157"/>
    </row>
    <row r="52" spans="1:256" ht="12.75" customHeight="1">
      <c r="A52" s="194" t="s">
        <v>81</v>
      </c>
      <c r="B52" s="162" t="s">
        <v>179</v>
      </c>
      <c r="C52" s="227" t="s">
        <v>180</v>
      </c>
      <c r="D52" s="241">
        <f t="shared" si="0"/>
        <v>1.4288327895572823</v>
      </c>
      <c r="E52" s="241">
        <f t="shared" si="1"/>
        <v>1.4402945090428003</v>
      </c>
      <c r="F52" s="241">
        <f t="shared" si="1"/>
        <v>1.5015729655168941</v>
      </c>
      <c r="G52" s="241">
        <f t="shared" si="1"/>
        <v>1.527634065313304</v>
      </c>
      <c r="H52" s="241">
        <f t="shared" si="1"/>
        <v>1.495874504302598</v>
      </c>
      <c r="I52" s="241">
        <f t="shared" si="1"/>
        <v>1.4769260095839711</v>
      </c>
      <c r="J52" s="241">
        <f t="shared" si="1"/>
        <v>1.483075736633629</v>
      </c>
      <c r="K52" s="241">
        <f t="shared" si="1"/>
        <v>1.5200508253644858</v>
      </c>
      <c r="L52" s="241">
        <f t="shared" si="1"/>
        <v>1.5364487813600958</v>
      </c>
      <c r="M52" s="241">
        <v>1.5934302550887076</v>
      </c>
      <c r="N52" s="241">
        <v>1.5902059334262724</v>
      </c>
      <c r="O52" s="241">
        <v>1.5329684846197396</v>
      </c>
      <c r="P52" s="241">
        <v>1.5024612777006439</v>
      </c>
      <c r="Q52" s="241">
        <v>1.4801866052845476</v>
      </c>
      <c r="R52" s="241">
        <v>1.4825154687392796</v>
      </c>
      <c r="S52" s="241">
        <v>1.4395743633275953</v>
      </c>
      <c r="T52" s="241">
        <v>1.4668369049260843</v>
      </c>
      <c r="U52" s="241">
        <v>1.425037987764424</v>
      </c>
      <c r="V52" s="241">
        <v>1.419396087437535</v>
      </c>
      <c r="W52" s="241">
        <v>1.4176270468980137</v>
      </c>
      <c r="X52" s="241">
        <v>1.4408839340324775</v>
      </c>
      <c r="Y52" s="241">
        <v>1.497282829102117</v>
      </c>
      <c r="Z52" s="241">
        <v>1.433650212450497</v>
      </c>
      <c r="AA52" s="241">
        <v>1.4724559107503132</v>
      </c>
      <c r="AB52" s="241">
        <v>1.5279461576329343</v>
      </c>
      <c r="AC52" s="241">
        <v>1.5617675892834681</v>
      </c>
      <c r="AD52" s="241">
        <v>1.5596754701138626</v>
      </c>
      <c r="AE52" s="241">
        <v>1.5987543920736917</v>
      </c>
      <c r="AF52" s="241">
        <v>1.6140436978806711</v>
      </c>
      <c r="AG52" s="241">
        <v>1.008107933935737</v>
      </c>
      <c r="AH52" s="241">
        <v>0.9709175843246434</v>
      </c>
      <c r="AI52" s="238" t="s">
        <v>148</v>
      </c>
      <c r="AJ52" s="153" t="s">
        <v>81</v>
      </c>
      <c r="AK52" s="154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7"/>
      <c r="CG52" s="157"/>
      <c r="CH52" s="157"/>
      <c r="CI52" s="157"/>
      <c r="CJ52" s="157"/>
      <c r="CK52" s="157"/>
      <c r="CL52" s="157"/>
      <c r="CM52" s="157"/>
      <c r="CN52" s="157"/>
      <c r="CO52" s="157"/>
      <c r="CP52" s="157"/>
      <c r="CQ52" s="157"/>
      <c r="CR52" s="157"/>
      <c r="CS52" s="157"/>
      <c r="CT52" s="157"/>
      <c r="CU52" s="157"/>
      <c r="CV52" s="157"/>
      <c r="CW52" s="157"/>
      <c r="CX52" s="157"/>
      <c r="CY52" s="157"/>
      <c r="CZ52" s="157"/>
      <c r="DA52" s="157"/>
      <c r="DB52" s="157"/>
      <c r="DC52" s="157"/>
      <c r="DD52" s="157"/>
      <c r="DE52" s="157"/>
      <c r="DF52" s="157"/>
      <c r="DG52" s="157"/>
      <c r="DH52" s="157"/>
      <c r="DI52" s="157"/>
      <c r="DJ52" s="157"/>
      <c r="DK52" s="157"/>
      <c r="DL52" s="157"/>
      <c r="DM52" s="157"/>
      <c r="DN52" s="157"/>
      <c r="DO52" s="157"/>
      <c r="DP52" s="157"/>
      <c r="DQ52" s="157"/>
      <c r="DR52" s="157"/>
      <c r="DS52" s="157"/>
      <c r="DT52" s="157"/>
      <c r="DU52" s="157"/>
      <c r="DV52" s="157"/>
      <c r="DW52" s="157"/>
      <c r="DX52" s="157"/>
      <c r="DY52" s="157"/>
      <c r="DZ52" s="157"/>
      <c r="EA52" s="157"/>
      <c r="EB52" s="157"/>
      <c r="EC52" s="157"/>
      <c r="ED52" s="157"/>
      <c r="EE52" s="157"/>
      <c r="EF52" s="157"/>
      <c r="EG52" s="157"/>
      <c r="EH52" s="157"/>
      <c r="EI52" s="157"/>
      <c r="EJ52" s="157"/>
      <c r="EK52" s="157"/>
      <c r="EL52" s="157"/>
      <c r="EM52" s="157"/>
      <c r="EN52" s="157"/>
      <c r="EO52" s="157"/>
      <c r="EP52" s="157"/>
      <c r="EQ52" s="157"/>
      <c r="ER52" s="157"/>
      <c r="ES52" s="157"/>
      <c r="ET52" s="157"/>
      <c r="EU52" s="157"/>
      <c r="EV52" s="157"/>
      <c r="EW52" s="157"/>
      <c r="EX52" s="157"/>
      <c r="EY52" s="157"/>
      <c r="EZ52" s="157"/>
      <c r="FA52" s="157"/>
      <c r="FB52" s="157"/>
      <c r="FC52" s="157"/>
      <c r="FD52" s="157"/>
      <c r="FE52" s="157"/>
      <c r="FF52" s="157"/>
      <c r="FG52" s="157"/>
      <c r="FH52" s="157"/>
      <c r="FI52" s="157"/>
      <c r="FJ52" s="157"/>
      <c r="FK52" s="157"/>
      <c r="FL52" s="157"/>
      <c r="FM52" s="157"/>
      <c r="FN52" s="157"/>
      <c r="FO52" s="157"/>
      <c r="FP52" s="157"/>
      <c r="FQ52" s="157"/>
      <c r="FR52" s="157"/>
      <c r="FS52" s="157"/>
      <c r="FT52" s="157"/>
      <c r="FU52" s="157"/>
      <c r="FV52" s="157"/>
      <c r="FW52" s="157"/>
      <c r="FX52" s="157"/>
      <c r="FY52" s="157"/>
      <c r="FZ52" s="157"/>
      <c r="GA52" s="157"/>
      <c r="GB52" s="157"/>
      <c r="GC52" s="157"/>
      <c r="GD52" s="157"/>
      <c r="GE52" s="157"/>
      <c r="GF52" s="157"/>
      <c r="GG52" s="157"/>
      <c r="GH52" s="157"/>
      <c r="GI52" s="157"/>
      <c r="GJ52" s="157"/>
      <c r="GK52" s="157"/>
      <c r="GL52" s="157"/>
      <c r="GM52" s="157"/>
      <c r="GN52" s="157"/>
      <c r="GO52" s="157"/>
      <c r="GP52" s="157"/>
      <c r="GQ52" s="157"/>
      <c r="GR52" s="157"/>
      <c r="GS52" s="157"/>
      <c r="GT52" s="157"/>
      <c r="GU52" s="157"/>
      <c r="GV52" s="157"/>
      <c r="GW52" s="157"/>
      <c r="GX52" s="157"/>
      <c r="GY52" s="157"/>
      <c r="GZ52" s="157"/>
      <c r="HA52" s="157"/>
      <c r="HB52" s="157"/>
      <c r="HC52" s="157"/>
      <c r="HD52" s="157"/>
      <c r="HE52" s="157"/>
      <c r="HF52" s="157"/>
      <c r="HG52" s="157"/>
      <c r="HH52" s="157"/>
      <c r="HI52" s="157"/>
      <c r="HJ52" s="157"/>
      <c r="HK52" s="157"/>
      <c r="HL52" s="157"/>
      <c r="HM52" s="157"/>
      <c r="HN52" s="157"/>
      <c r="HO52" s="157"/>
      <c r="HP52" s="157"/>
      <c r="HQ52" s="157"/>
      <c r="HR52" s="157"/>
      <c r="HS52" s="157"/>
      <c r="HT52" s="157"/>
      <c r="HU52" s="157"/>
      <c r="HV52" s="157"/>
      <c r="HW52" s="157"/>
      <c r="HX52" s="157"/>
      <c r="HY52" s="157"/>
      <c r="HZ52" s="157"/>
      <c r="IA52" s="157"/>
      <c r="IB52" s="157"/>
      <c r="IC52" s="157"/>
      <c r="ID52" s="157"/>
      <c r="IE52" s="157"/>
      <c r="IF52" s="157"/>
      <c r="IG52" s="157"/>
      <c r="IH52" s="157"/>
      <c r="II52" s="157"/>
      <c r="IJ52" s="157"/>
      <c r="IK52" s="157"/>
      <c r="IL52" s="157"/>
      <c r="IM52" s="157"/>
      <c r="IN52" s="157"/>
      <c r="IO52" s="157"/>
      <c r="IP52" s="157"/>
      <c r="IQ52" s="157"/>
      <c r="IR52" s="157"/>
      <c r="IS52" s="157"/>
      <c r="IT52" s="157"/>
      <c r="IU52" s="157"/>
      <c r="IV52" s="157"/>
    </row>
    <row r="53" spans="1:256" ht="12.75" customHeight="1">
      <c r="A53" s="194" t="s">
        <v>82</v>
      </c>
      <c r="B53" s="162" t="s">
        <v>181</v>
      </c>
      <c r="C53" s="227" t="s">
        <v>182</v>
      </c>
      <c r="D53" s="241">
        <f t="shared" si="0"/>
        <v>3.5180277700007485</v>
      </c>
      <c r="E53" s="241">
        <f aca="true" t="shared" si="3" ref="E53:L64">(E23/E$36)*100</f>
        <v>3.7557529376255854</v>
      </c>
      <c r="F53" s="241">
        <f t="shared" si="3"/>
        <v>3.89215317794436</v>
      </c>
      <c r="G53" s="241">
        <f t="shared" si="3"/>
        <v>3.7832722525927274</v>
      </c>
      <c r="H53" s="241">
        <f t="shared" si="3"/>
        <v>3.864793964070349</v>
      </c>
      <c r="I53" s="241">
        <f t="shared" si="3"/>
        <v>3.87986619646337</v>
      </c>
      <c r="J53" s="241">
        <f t="shared" si="3"/>
        <v>4.1521623901885985</v>
      </c>
      <c r="K53" s="241">
        <f t="shared" si="3"/>
        <v>4.535780399373445</v>
      </c>
      <c r="L53" s="241">
        <f t="shared" si="3"/>
        <v>4.478355548445858</v>
      </c>
      <c r="M53" s="241">
        <v>4.580586168221941</v>
      </c>
      <c r="N53" s="241">
        <v>4.8520923520923525</v>
      </c>
      <c r="O53" s="241">
        <v>4.9291312826319436</v>
      </c>
      <c r="P53" s="241">
        <v>4.505881221563077</v>
      </c>
      <c r="Q53" s="241">
        <v>4.732411105375782</v>
      </c>
      <c r="R53" s="241">
        <v>4.63931722052629</v>
      </c>
      <c r="S53" s="241">
        <v>4.720817336646025</v>
      </c>
      <c r="T53" s="241">
        <v>4.768020713310171</v>
      </c>
      <c r="U53" s="241">
        <v>4.641823098220482</v>
      </c>
      <c r="V53" s="241">
        <v>4.640114117165275</v>
      </c>
      <c r="W53" s="241">
        <v>4.321971267528421</v>
      </c>
      <c r="X53" s="241">
        <v>4.4919583524082345</v>
      </c>
      <c r="Y53" s="241">
        <v>4.570038121502149</v>
      </c>
      <c r="Z53" s="241">
        <v>4.699228563980216</v>
      </c>
      <c r="AA53" s="241">
        <v>4.716374369970627</v>
      </c>
      <c r="AB53" s="241">
        <v>4.631009323957943</v>
      </c>
      <c r="AC53" s="241">
        <v>4.600340910339022</v>
      </c>
      <c r="AD53" s="241">
        <v>4.603077232433696</v>
      </c>
      <c r="AE53" s="241">
        <v>4.809881242547983</v>
      </c>
      <c r="AF53" s="241">
        <v>4.872549179366697</v>
      </c>
      <c r="AG53" s="241">
        <v>5.008835921933002</v>
      </c>
      <c r="AH53" s="241">
        <v>5.026902930030286</v>
      </c>
      <c r="AI53" s="238" t="s">
        <v>148</v>
      </c>
      <c r="AJ53" s="153" t="s">
        <v>82</v>
      </c>
      <c r="AK53" s="154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  <c r="CC53" s="157"/>
      <c r="CD53" s="157"/>
      <c r="CE53" s="157"/>
      <c r="CF53" s="157"/>
      <c r="CG53" s="157"/>
      <c r="CH53" s="157"/>
      <c r="CI53" s="157"/>
      <c r="CJ53" s="157"/>
      <c r="CK53" s="157"/>
      <c r="CL53" s="157"/>
      <c r="CM53" s="157"/>
      <c r="CN53" s="157"/>
      <c r="CO53" s="157"/>
      <c r="CP53" s="157"/>
      <c r="CQ53" s="157"/>
      <c r="CR53" s="157"/>
      <c r="CS53" s="157"/>
      <c r="CT53" s="157"/>
      <c r="CU53" s="157"/>
      <c r="CV53" s="157"/>
      <c r="CW53" s="157"/>
      <c r="CX53" s="157"/>
      <c r="CY53" s="157"/>
      <c r="CZ53" s="157"/>
      <c r="DA53" s="157"/>
      <c r="DB53" s="157"/>
      <c r="DC53" s="157"/>
      <c r="DD53" s="157"/>
      <c r="DE53" s="157"/>
      <c r="DF53" s="157"/>
      <c r="DG53" s="157"/>
      <c r="DH53" s="157"/>
      <c r="DI53" s="157"/>
      <c r="DJ53" s="157"/>
      <c r="DK53" s="157"/>
      <c r="DL53" s="157"/>
      <c r="DM53" s="157"/>
      <c r="DN53" s="157"/>
      <c r="DO53" s="157"/>
      <c r="DP53" s="157"/>
      <c r="DQ53" s="157"/>
      <c r="DR53" s="157"/>
      <c r="DS53" s="157"/>
      <c r="DT53" s="157"/>
      <c r="DU53" s="157"/>
      <c r="DV53" s="157"/>
      <c r="DW53" s="157"/>
      <c r="DX53" s="157"/>
      <c r="DY53" s="157"/>
      <c r="DZ53" s="157"/>
      <c r="EA53" s="157"/>
      <c r="EB53" s="157"/>
      <c r="EC53" s="157"/>
      <c r="ED53" s="157"/>
      <c r="EE53" s="157"/>
      <c r="EF53" s="157"/>
      <c r="EG53" s="157"/>
      <c r="EH53" s="157"/>
      <c r="EI53" s="157"/>
      <c r="EJ53" s="157"/>
      <c r="EK53" s="157"/>
      <c r="EL53" s="157"/>
      <c r="EM53" s="157"/>
      <c r="EN53" s="157"/>
      <c r="EO53" s="157"/>
      <c r="EP53" s="157"/>
      <c r="EQ53" s="157"/>
      <c r="ER53" s="157"/>
      <c r="ES53" s="157"/>
      <c r="ET53" s="157"/>
      <c r="EU53" s="157"/>
      <c r="EV53" s="157"/>
      <c r="EW53" s="157"/>
      <c r="EX53" s="157"/>
      <c r="EY53" s="157"/>
      <c r="EZ53" s="157"/>
      <c r="FA53" s="157"/>
      <c r="FB53" s="157"/>
      <c r="FC53" s="157"/>
      <c r="FD53" s="157"/>
      <c r="FE53" s="157"/>
      <c r="FF53" s="157"/>
      <c r="FG53" s="157"/>
      <c r="FH53" s="157"/>
      <c r="FI53" s="157"/>
      <c r="FJ53" s="157"/>
      <c r="FK53" s="157"/>
      <c r="FL53" s="157"/>
      <c r="FM53" s="157"/>
      <c r="FN53" s="157"/>
      <c r="FO53" s="157"/>
      <c r="FP53" s="157"/>
      <c r="FQ53" s="157"/>
      <c r="FR53" s="157"/>
      <c r="FS53" s="157"/>
      <c r="FT53" s="157"/>
      <c r="FU53" s="157"/>
      <c r="FV53" s="157"/>
      <c r="FW53" s="157"/>
      <c r="FX53" s="157"/>
      <c r="FY53" s="157"/>
      <c r="FZ53" s="157"/>
      <c r="GA53" s="157"/>
      <c r="GB53" s="157"/>
      <c r="GC53" s="157"/>
      <c r="GD53" s="157"/>
      <c r="GE53" s="157"/>
      <c r="GF53" s="157"/>
      <c r="GG53" s="157"/>
      <c r="GH53" s="157"/>
      <c r="GI53" s="157"/>
      <c r="GJ53" s="157"/>
      <c r="GK53" s="157"/>
      <c r="GL53" s="157"/>
      <c r="GM53" s="157"/>
      <c r="GN53" s="157"/>
      <c r="GO53" s="157"/>
      <c r="GP53" s="157"/>
      <c r="GQ53" s="157"/>
      <c r="GR53" s="157"/>
      <c r="GS53" s="157"/>
      <c r="GT53" s="157"/>
      <c r="GU53" s="157"/>
      <c r="GV53" s="157"/>
      <c r="GW53" s="157"/>
      <c r="GX53" s="157"/>
      <c r="GY53" s="157"/>
      <c r="GZ53" s="157"/>
      <c r="HA53" s="157"/>
      <c r="HB53" s="157"/>
      <c r="HC53" s="157"/>
      <c r="HD53" s="157"/>
      <c r="HE53" s="157"/>
      <c r="HF53" s="157"/>
      <c r="HG53" s="157"/>
      <c r="HH53" s="157"/>
      <c r="HI53" s="157"/>
      <c r="HJ53" s="157"/>
      <c r="HK53" s="157"/>
      <c r="HL53" s="157"/>
      <c r="HM53" s="157"/>
      <c r="HN53" s="157"/>
      <c r="HO53" s="157"/>
      <c r="HP53" s="157"/>
      <c r="HQ53" s="157"/>
      <c r="HR53" s="157"/>
      <c r="HS53" s="157"/>
      <c r="HT53" s="157"/>
      <c r="HU53" s="157"/>
      <c r="HV53" s="157"/>
      <c r="HW53" s="157"/>
      <c r="HX53" s="157"/>
      <c r="HY53" s="157"/>
      <c r="HZ53" s="157"/>
      <c r="IA53" s="157"/>
      <c r="IB53" s="157"/>
      <c r="IC53" s="157"/>
      <c r="ID53" s="157"/>
      <c r="IE53" s="157"/>
      <c r="IF53" s="157"/>
      <c r="IG53" s="157"/>
      <c r="IH53" s="157"/>
      <c r="II53" s="157"/>
      <c r="IJ53" s="157"/>
      <c r="IK53" s="157"/>
      <c r="IL53" s="157"/>
      <c r="IM53" s="157"/>
      <c r="IN53" s="157"/>
      <c r="IO53" s="157"/>
      <c r="IP53" s="157"/>
      <c r="IQ53" s="157"/>
      <c r="IR53" s="157"/>
      <c r="IS53" s="157"/>
      <c r="IT53" s="157"/>
      <c r="IU53" s="157"/>
      <c r="IV53" s="157"/>
    </row>
    <row r="54" spans="1:256" s="114" customFormat="1" ht="12.75" customHeight="1">
      <c r="A54" s="194" t="s">
        <v>68</v>
      </c>
      <c r="B54" s="156" t="s">
        <v>227</v>
      </c>
      <c r="C54" s="226" t="s">
        <v>262</v>
      </c>
      <c r="D54" s="240">
        <f t="shared" si="0"/>
        <v>22.521268250223837</v>
      </c>
      <c r="E54" s="240">
        <f t="shared" si="3"/>
        <v>23.28145429351244</v>
      </c>
      <c r="F54" s="240">
        <f t="shared" si="3"/>
        <v>24.897239425057023</v>
      </c>
      <c r="G54" s="240">
        <f t="shared" si="3"/>
        <v>24.87516945288892</v>
      </c>
      <c r="H54" s="240">
        <f t="shared" si="3"/>
        <v>25.147318325846292</v>
      </c>
      <c r="I54" s="240">
        <f t="shared" si="3"/>
        <v>25.85829135226319</v>
      </c>
      <c r="J54" s="240">
        <f t="shared" si="3"/>
        <v>25.904389533200717</v>
      </c>
      <c r="K54" s="240">
        <f t="shared" si="3"/>
        <v>25.725904505274226</v>
      </c>
      <c r="L54" s="240">
        <f t="shared" si="3"/>
        <v>26.631096633181066</v>
      </c>
      <c r="M54" s="240">
        <v>26.23139337336189</v>
      </c>
      <c r="N54" s="240">
        <v>26.444479092784178</v>
      </c>
      <c r="O54" s="240">
        <v>26.917078694093227</v>
      </c>
      <c r="P54" s="240">
        <v>27.31878003970901</v>
      </c>
      <c r="Q54" s="240">
        <v>27.25935929323395</v>
      </c>
      <c r="R54" s="240">
        <v>27.36935281094751</v>
      </c>
      <c r="S54" s="240">
        <v>27.208006464662947</v>
      </c>
      <c r="T54" s="240">
        <v>27.228616043028165</v>
      </c>
      <c r="U54" s="240">
        <v>27.205135674954896</v>
      </c>
      <c r="V54" s="240">
        <v>27.734110288330076</v>
      </c>
      <c r="W54" s="240">
        <v>27.102369622203216</v>
      </c>
      <c r="X54" s="240">
        <v>26.93909554571587</v>
      </c>
      <c r="Y54" s="240">
        <v>26.726822937788953</v>
      </c>
      <c r="Z54" s="240">
        <v>26.95995028250912</v>
      </c>
      <c r="AA54" s="240">
        <v>26.65150890208785</v>
      </c>
      <c r="AB54" s="240">
        <v>26.67019345926922</v>
      </c>
      <c r="AC54" s="240">
        <v>26.242301438859883</v>
      </c>
      <c r="AD54" s="240">
        <v>26.100838497945368</v>
      </c>
      <c r="AE54" s="240">
        <v>26.103590948898947</v>
      </c>
      <c r="AF54" s="240">
        <v>25.840515292596745</v>
      </c>
      <c r="AG54" s="240">
        <v>26.10941258039685</v>
      </c>
      <c r="AH54" s="240">
        <v>25.825124970577555</v>
      </c>
      <c r="AI54" s="240">
        <v>25.064234763805583</v>
      </c>
      <c r="AJ54" s="153" t="s">
        <v>68</v>
      </c>
      <c r="AK54" s="16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/>
      <c r="BL54" s="155"/>
      <c r="BM54" s="155"/>
      <c r="BN54" s="155"/>
      <c r="BO54" s="155"/>
      <c r="BP54" s="155"/>
      <c r="BQ54" s="155"/>
      <c r="BR54" s="155"/>
      <c r="BS54" s="155"/>
      <c r="BT54" s="155"/>
      <c r="BU54" s="155"/>
      <c r="BV54" s="155"/>
      <c r="BW54" s="155"/>
      <c r="BX54" s="155"/>
      <c r="BY54" s="155"/>
      <c r="BZ54" s="155"/>
      <c r="CA54" s="155"/>
      <c r="CB54" s="155"/>
      <c r="CC54" s="155"/>
      <c r="CD54" s="155"/>
      <c r="CE54" s="155"/>
      <c r="CF54" s="155"/>
      <c r="CG54" s="155"/>
      <c r="CH54" s="155"/>
      <c r="CI54" s="155"/>
      <c r="CJ54" s="155"/>
      <c r="CK54" s="155"/>
      <c r="CL54" s="155"/>
      <c r="CM54" s="155"/>
      <c r="CN54" s="155"/>
      <c r="CO54" s="155"/>
      <c r="CP54" s="155"/>
      <c r="CQ54" s="155"/>
      <c r="CR54" s="155"/>
      <c r="CS54" s="155"/>
      <c r="CT54" s="155"/>
      <c r="CU54" s="155"/>
      <c r="CV54" s="155"/>
      <c r="CW54" s="155"/>
      <c r="CX54" s="155"/>
      <c r="CY54" s="155"/>
      <c r="CZ54" s="155"/>
      <c r="DA54" s="155"/>
      <c r="DB54" s="155"/>
      <c r="DC54" s="155"/>
      <c r="DD54" s="155"/>
      <c r="DE54" s="155"/>
      <c r="DF54" s="155"/>
      <c r="DG54" s="155"/>
      <c r="DH54" s="155"/>
      <c r="DI54" s="155"/>
      <c r="DJ54" s="155"/>
      <c r="DK54" s="155"/>
      <c r="DL54" s="155"/>
      <c r="DM54" s="155"/>
      <c r="DN54" s="155"/>
      <c r="DO54" s="155"/>
      <c r="DP54" s="155"/>
      <c r="DQ54" s="155"/>
      <c r="DR54" s="155"/>
      <c r="DS54" s="155"/>
      <c r="DT54" s="155"/>
      <c r="DU54" s="155"/>
      <c r="DV54" s="155"/>
      <c r="DW54" s="155"/>
      <c r="DX54" s="155"/>
      <c r="DY54" s="155"/>
      <c r="DZ54" s="155"/>
      <c r="EA54" s="155"/>
      <c r="EB54" s="155"/>
      <c r="EC54" s="155"/>
      <c r="ED54" s="155"/>
      <c r="EE54" s="155"/>
      <c r="EF54" s="155"/>
      <c r="EG54" s="155"/>
      <c r="EH54" s="155"/>
      <c r="EI54" s="155"/>
      <c r="EJ54" s="155"/>
      <c r="EK54" s="155"/>
      <c r="EL54" s="155"/>
      <c r="EM54" s="155"/>
      <c r="EN54" s="155"/>
      <c r="EO54" s="155"/>
      <c r="EP54" s="155"/>
      <c r="EQ54" s="155"/>
      <c r="ER54" s="155"/>
      <c r="ES54" s="155"/>
      <c r="ET54" s="155"/>
      <c r="EU54" s="155"/>
      <c r="EV54" s="155"/>
      <c r="EW54" s="155"/>
      <c r="EX54" s="155"/>
      <c r="EY54" s="155"/>
      <c r="EZ54" s="155"/>
      <c r="FA54" s="155"/>
      <c r="FB54" s="155"/>
      <c r="FC54" s="155"/>
      <c r="FD54" s="155"/>
      <c r="FE54" s="155"/>
      <c r="FF54" s="155"/>
      <c r="FG54" s="155"/>
      <c r="FH54" s="155"/>
      <c r="FI54" s="155"/>
      <c r="FJ54" s="155"/>
      <c r="FK54" s="155"/>
      <c r="FL54" s="155"/>
      <c r="FM54" s="155"/>
      <c r="FN54" s="155"/>
      <c r="FO54" s="155"/>
      <c r="FP54" s="155"/>
      <c r="FQ54" s="155"/>
      <c r="FR54" s="155"/>
      <c r="FS54" s="155"/>
      <c r="FT54" s="155"/>
      <c r="FU54" s="155"/>
      <c r="FV54" s="155"/>
      <c r="FW54" s="155"/>
      <c r="FX54" s="155"/>
      <c r="FY54" s="155"/>
      <c r="FZ54" s="155"/>
      <c r="GA54" s="155"/>
      <c r="GB54" s="155"/>
      <c r="GC54" s="155"/>
      <c r="GD54" s="155"/>
      <c r="GE54" s="155"/>
      <c r="GF54" s="155"/>
      <c r="GG54" s="155"/>
      <c r="GH54" s="155"/>
      <c r="GI54" s="155"/>
      <c r="GJ54" s="155"/>
      <c r="GK54" s="155"/>
      <c r="GL54" s="155"/>
      <c r="GM54" s="155"/>
      <c r="GN54" s="155"/>
      <c r="GO54" s="155"/>
      <c r="GP54" s="155"/>
      <c r="GQ54" s="155"/>
      <c r="GR54" s="155"/>
      <c r="GS54" s="155"/>
      <c r="GT54" s="155"/>
      <c r="GU54" s="155"/>
      <c r="GV54" s="155"/>
      <c r="GW54" s="155"/>
      <c r="GX54" s="155"/>
      <c r="GY54" s="155"/>
      <c r="GZ54" s="155"/>
      <c r="HA54" s="155"/>
      <c r="HB54" s="155"/>
      <c r="HC54" s="155"/>
      <c r="HD54" s="155"/>
      <c r="HE54" s="155"/>
      <c r="HF54" s="155"/>
      <c r="HG54" s="155"/>
      <c r="HH54" s="155"/>
      <c r="HI54" s="155"/>
      <c r="HJ54" s="155"/>
      <c r="HK54" s="155"/>
      <c r="HL54" s="155"/>
      <c r="HM54" s="155"/>
      <c r="HN54" s="155"/>
      <c r="HO54" s="155"/>
      <c r="HP54" s="155"/>
      <c r="HQ54" s="155"/>
      <c r="HR54" s="155"/>
      <c r="HS54" s="155"/>
      <c r="HT54" s="155"/>
      <c r="HU54" s="155"/>
      <c r="HV54" s="155"/>
      <c r="HW54" s="155"/>
      <c r="HX54" s="155"/>
      <c r="HY54" s="155"/>
      <c r="HZ54" s="155"/>
      <c r="IA54" s="155"/>
      <c r="IB54" s="155"/>
      <c r="IC54" s="155"/>
      <c r="ID54" s="155"/>
      <c r="IE54" s="155"/>
      <c r="IF54" s="155"/>
      <c r="IG54" s="155"/>
      <c r="IH54" s="155"/>
      <c r="II54" s="155"/>
      <c r="IJ54" s="155"/>
      <c r="IK54" s="155"/>
      <c r="IL54" s="155"/>
      <c r="IM54" s="155"/>
      <c r="IN54" s="155"/>
      <c r="IO54" s="155"/>
      <c r="IP54" s="155"/>
      <c r="IQ54" s="155"/>
      <c r="IR54" s="155"/>
      <c r="IS54" s="155"/>
      <c r="IT54" s="155"/>
      <c r="IU54" s="155"/>
      <c r="IV54" s="155"/>
    </row>
    <row r="55" spans="1:256" ht="12.75" customHeight="1">
      <c r="A55" s="194" t="s">
        <v>11</v>
      </c>
      <c r="B55" s="162" t="s">
        <v>183</v>
      </c>
      <c r="C55" s="227" t="s">
        <v>184</v>
      </c>
      <c r="D55" s="241">
        <f t="shared" si="0"/>
        <v>4.703408741257772</v>
      </c>
      <c r="E55" s="241">
        <f t="shared" si="3"/>
        <v>4.671957333416061</v>
      </c>
      <c r="F55" s="241">
        <f t="shared" si="3"/>
        <v>5.041673985347528</v>
      </c>
      <c r="G55" s="241">
        <f t="shared" si="3"/>
        <v>4.783188093766253</v>
      </c>
      <c r="H55" s="241">
        <f t="shared" si="3"/>
        <v>4.5777476651902305</v>
      </c>
      <c r="I55" s="241">
        <f t="shared" si="3"/>
        <v>4.7519662298798035</v>
      </c>
      <c r="J55" s="241">
        <f t="shared" si="3"/>
        <v>4.805592575459242</v>
      </c>
      <c r="K55" s="241">
        <f t="shared" si="3"/>
        <v>4.55741404050694</v>
      </c>
      <c r="L55" s="241">
        <f t="shared" si="3"/>
        <v>5.383818650999478</v>
      </c>
      <c r="M55" s="241">
        <v>4.482311315174132</v>
      </c>
      <c r="N55" s="241">
        <v>4.487775250487116</v>
      </c>
      <c r="O55" s="241">
        <v>4.77045983518903</v>
      </c>
      <c r="P55" s="241">
        <v>5.245717056243752</v>
      </c>
      <c r="Q55" s="241">
        <v>5.6927101578104615</v>
      </c>
      <c r="R55" s="241">
        <v>5.518882829916826</v>
      </c>
      <c r="S55" s="241">
        <v>5.260327396420049</v>
      </c>
      <c r="T55" s="241">
        <v>4.759701578856053</v>
      </c>
      <c r="U55" s="241">
        <v>4.30066480225616</v>
      </c>
      <c r="V55" s="241">
        <v>5.1148422543612515</v>
      </c>
      <c r="W55" s="241">
        <v>4.997085463576101</v>
      </c>
      <c r="X55" s="241">
        <v>4.801995286379921</v>
      </c>
      <c r="Y55" s="241">
        <v>4.802376510665909</v>
      </c>
      <c r="Z55" s="241">
        <v>4.616827598429199</v>
      </c>
      <c r="AA55" s="241">
        <v>4.4573238222914</v>
      </c>
      <c r="AB55" s="241">
        <v>4.402171916444405</v>
      </c>
      <c r="AC55" s="241">
        <v>4.184778930876549</v>
      </c>
      <c r="AD55" s="241">
        <v>4.0223853068910635</v>
      </c>
      <c r="AE55" s="241">
        <v>3.906967174195182</v>
      </c>
      <c r="AF55" s="241">
        <v>3.8948888989004433</v>
      </c>
      <c r="AG55" s="241">
        <v>3.9999507766122844</v>
      </c>
      <c r="AH55" s="241">
        <v>3.779636877191723</v>
      </c>
      <c r="AI55" s="238" t="s">
        <v>148</v>
      </c>
      <c r="AJ55" s="153" t="s">
        <v>11</v>
      </c>
      <c r="AK55" s="154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  <c r="BH55" s="157"/>
      <c r="BI55" s="157"/>
      <c r="BJ55" s="157"/>
      <c r="BK55" s="157"/>
      <c r="BL55" s="157"/>
      <c r="BM55" s="157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57"/>
      <c r="CD55" s="157"/>
      <c r="CE55" s="157"/>
      <c r="CF55" s="157"/>
      <c r="CG55" s="157"/>
      <c r="CH55" s="157"/>
      <c r="CI55" s="157"/>
      <c r="CJ55" s="157"/>
      <c r="CK55" s="157"/>
      <c r="CL55" s="157"/>
      <c r="CM55" s="157"/>
      <c r="CN55" s="157"/>
      <c r="CO55" s="157"/>
      <c r="CP55" s="157"/>
      <c r="CQ55" s="157"/>
      <c r="CR55" s="157"/>
      <c r="CS55" s="157"/>
      <c r="CT55" s="157"/>
      <c r="CU55" s="157"/>
      <c r="CV55" s="157"/>
      <c r="CW55" s="157"/>
      <c r="CX55" s="157"/>
      <c r="CY55" s="157"/>
      <c r="CZ55" s="157"/>
      <c r="DA55" s="157"/>
      <c r="DB55" s="157"/>
      <c r="DC55" s="157"/>
      <c r="DD55" s="157"/>
      <c r="DE55" s="157"/>
      <c r="DF55" s="157"/>
      <c r="DG55" s="157"/>
      <c r="DH55" s="157"/>
      <c r="DI55" s="157"/>
      <c r="DJ55" s="157"/>
      <c r="DK55" s="157"/>
      <c r="DL55" s="157"/>
      <c r="DM55" s="157"/>
      <c r="DN55" s="157"/>
      <c r="DO55" s="157"/>
      <c r="DP55" s="157"/>
      <c r="DQ55" s="157"/>
      <c r="DR55" s="157"/>
      <c r="DS55" s="157"/>
      <c r="DT55" s="157"/>
      <c r="DU55" s="157"/>
      <c r="DV55" s="157"/>
      <c r="DW55" s="157"/>
      <c r="DX55" s="157"/>
      <c r="DY55" s="157"/>
      <c r="DZ55" s="157"/>
      <c r="EA55" s="157"/>
      <c r="EB55" s="157"/>
      <c r="EC55" s="157"/>
      <c r="ED55" s="157"/>
      <c r="EE55" s="157"/>
      <c r="EF55" s="157"/>
      <c r="EG55" s="157"/>
      <c r="EH55" s="157"/>
      <c r="EI55" s="157"/>
      <c r="EJ55" s="157"/>
      <c r="EK55" s="157"/>
      <c r="EL55" s="157"/>
      <c r="EM55" s="157"/>
      <c r="EN55" s="157"/>
      <c r="EO55" s="157"/>
      <c r="EP55" s="157"/>
      <c r="EQ55" s="157"/>
      <c r="ER55" s="157"/>
      <c r="ES55" s="157"/>
      <c r="ET55" s="157"/>
      <c r="EU55" s="157"/>
      <c r="EV55" s="157"/>
      <c r="EW55" s="157"/>
      <c r="EX55" s="157"/>
      <c r="EY55" s="157"/>
      <c r="EZ55" s="157"/>
      <c r="FA55" s="157"/>
      <c r="FB55" s="157"/>
      <c r="FC55" s="157"/>
      <c r="FD55" s="157"/>
      <c r="FE55" s="157"/>
      <c r="FF55" s="157"/>
      <c r="FG55" s="157"/>
      <c r="FH55" s="157"/>
      <c r="FI55" s="157"/>
      <c r="FJ55" s="157"/>
      <c r="FK55" s="157"/>
      <c r="FL55" s="157"/>
      <c r="FM55" s="157"/>
      <c r="FN55" s="157"/>
      <c r="FO55" s="157"/>
      <c r="FP55" s="157"/>
      <c r="FQ55" s="157"/>
      <c r="FR55" s="157"/>
      <c r="FS55" s="157"/>
      <c r="FT55" s="157"/>
      <c r="FU55" s="157"/>
      <c r="FV55" s="157"/>
      <c r="FW55" s="157"/>
      <c r="FX55" s="157"/>
      <c r="FY55" s="157"/>
      <c r="FZ55" s="157"/>
      <c r="GA55" s="157"/>
      <c r="GB55" s="157"/>
      <c r="GC55" s="157"/>
      <c r="GD55" s="157"/>
      <c r="GE55" s="157"/>
      <c r="GF55" s="157"/>
      <c r="GG55" s="157"/>
      <c r="GH55" s="157"/>
      <c r="GI55" s="157"/>
      <c r="GJ55" s="157"/>
      <c r="GK55" s="157"/>
      <c r="GL55" s="157"/>
      <c r="GM55" s="157"/>
      <c r="GN55" s="157"/>
      <c r="GO55" s="157"/>
      <c r="GP55" s="157"/>
      <c r="GQ55" s="157"/>
      <c r="GR55" s="157"/>
      <c r="GS55" s="157"/>
      <c r="GT55" s="157"/>
      <c r="GU55" s="157"/>
      <c r="GV55" s="157"/>
      <c r="GW55" s="157"/>
      <c r="GX55" s="157"/>
      <c r="GY55" s="157"/>
      <c r="GZ55" s="157"/>
      <c r="HA55" s="157"/>
      <c r="HB55" s="157"/>
      <c r="HC55" s="157"/>
      <c r="HD55" s="157"/>
      <c r="HE55" s="157"/>
      <c r="HF55" s="157"/>
      <c r="HG55" s="157"/>
      <c r="HH55" s="157"/>
      <c r="HI55" s="157"/>
      <c r="HJ55" s="157"/>
      <c r="HK55" s="157"/>
      <c r="HL55" s="157"/>
      <c r="HM55" s="157"/>
      <c r="HN55" s="157"/>
      <c r="HO55" s="157"/>
      <c r="HP55" s="157"/>
      <c r="HQ55" s="157"/>
      <c r="HR55" s="157"/>
      <c r="HS55" s="157"/>
      <c r="HT55" s="157"/>
      <c r="HU55" s="157"/>
      <c r="HV55" s="157"/>
      <c r="HW55" s="157"/>
      <c r="HX55" s="157"/>
      <c r="HY55" s="157"/>
      <c r="HZ55" s="157"/>
      <c r="IA55" s="157"/>
      <c r="IB55" s="157"/>
      <c r="IC55" s="157"/>
      <c r="ID55" s="157"/>
      <c r="IE55" s="157"/>
      <c r="IF55" s="157"/>
      <c r="IG55" s="157"/>
      <c r="IH55" s="157"/>
      <c r="II55" s="157"/>
      <c r="IJ55" s="157"/>
      <c r="IK55" s="157"/>
      <c r="IL55" s="157"/>
      <c r="IM55" s="157"/>
      <c r="IN55" s="157"/>
      <c r="IO55" s="157"/>
      <c r="IP55" s="157"/>
      <c r="IQ55" s="157"/>
      <c r="IR55" s="157"/>
      <c r="IS55" s="157"/>
      <c r="IT55" s="157"/>
      <c r="IU55" s="157"/>
      <c r="IV55" s="157"/>
    </row>
    <row r="56" spans="1:36" ht="12.75" customHeight="1">
      <c r="A56" s="194" t="s">
        <v>83</v>
      </c>
      <c r="B56" s="162" t="s">
        <v>185</v>
      </c>
      <c r="C56" s="227" t="s">
        <v>186</v>
      </c>
      <c r="D56" s="241">
        <f t="shared" si="0"/>
        <v>8.646247113644112</v>
      </c>
      <c r="E56" s="241">
        <f t="shared" si="3"/>
        <v>9.127725071465365</v>
      </c>
      <c r="F56" s="241">
        <f t="shared" si="3"/>
        <v>9.93269331862672</v>
      </c>
      <c r="G56" s="241">
        <f t="shared" si="3"/>
        <v>10.41377686043984</v>
      </c>
      <c r="H56" s="241">
        <f t="shared" si="3"/>
        <v>10.791770097773345</v>
      </c>
      <c r="I56" s="241">
        <f t="shared" si="3"/>
        <v>11.075136450439754</v>
      </c>
      <c r="J56" s="241">
        <f t="shared" si="3"/>
        <v>11.063008656755514</v>
      </c>
      <c r="K56" s="241">
        <f t="shared" si="3"/>
        <v>10.947443944223544</v>
      </c>
      <c r="L56" s="241">
        <f t="shared" si="3"/>
        <v>10.680597365426078</v>
      </c>
      <c r="M56" s="241">
        <v>10.844990217208984</v>
      </c>
      <c r="N56" s="241">
        <v>11.03279567262618</v>
      </c>
      <c r="O56" s="241">
        <v>11.23049632006039</v>
      </c>
      <c r="P56" s="241">
        <v>11.163351905611954</v>
      </c>
      <c r="Q56" s="241">
        <v>10.931689624789113</v>
      </c>
      <c r="R56" s="241">
        <v>11.021289507735094</v>
      </c>
      <c r="S56" s="241">
        <v>11.159564145228671</v>
      </c>
      <c r="T56" s="241">
        <v>11.374080780130171</v>
      </c>
      <c r="U56" s="241">
        <v>11.603181931145512</v>
      </c>
      <c r="V56" s="241">
        <v>11.87983221712177</v>
      </c>
      <c r="W56" s="241">
        <v>11.357757611190431</v>
      </c>
      <c r="X56" s="241">
        <v>11.494980147628365</v>
      </c>
      <c r="Y56" s="241">
        <v>11.085854489415201</v>
      </c>
      <c r="Z56" s="241">
        <v>11.207164255624171</v>
      </c>
      <c r="AA56" s="241">
        <v>10.963146673000953</v>
      </c>
      <c r="AB56" s="241">
        <v>10.994996362995128</v>
      </c>
      <c r="AC56" s="241">
        <v>10.830404723850934</v>
      </c>
      <c r="AD56" s="241">
        <v>10.63781005504617</v>
      </c>
      <c r="AE56" s="241">
        <v>10.52969991453262</v>
      </c>
      <c r="AF56" s="241">
        <v>10.454651331094793</v>
      </c>
      <c r="AG56" s="241">
        <v>10.771955492990038</v>
      </c>
      <c r="AH56" s="241">
        <v>10.494091421167647</v>
      </c>
      <c r="AI56" s="238" t="s">
        <v>148</v>
      </c>
      <c r="AJ56" s="153" t="s">
        <v>83</v>
      </c>
    </row>
    <row r="57" spans="1:36" ht="12.75" customHeight="1">
      <c r="A57" s="194" t="s">
        <v>49</v>
      </c>
      <c r="B57" s="162" t="s">
        <v>187</v>
      </c>
      <c r="C57" s="227" t="s">
        <v>188</v>
      </c>
      <c r="D57" s="241">
        <f t="shared" si="0"/>
        <v>5.893086328721632</v>
      </c>
      <c r="E57" s="241">
        <f t="shared" si="3"/>
        <v>6.084202131131755</v>
      </c>
      <c r="F57" s="241">
        <f t="shared" si="3"/>
        <v>6.530214977200342</v>
      </c>
      <c r="G57" s="241">
        <f t="shared" si="3"/>
        <v>6.370944255978456</v>
      </c>
      <c r="H57" s="241">
        <f t="shared" si="3"/>
        <v>6.4299825053116155</v>
      </c>
      <c r="I57" s="241">
        <f t="shared" si="3"/>
        <v>6.523037243821691</v>
      </c>
      <c r="J57" s="241">
        <f t="shared" si="3"/>
        <v>6.4633098248357435</v>
      </c>
      <c r="K57" s="241">
        <f t="shared" si="3"/>
        <v>6.506851565837469</v>
      </c>
      <c r="L57" s="241">
        <f t="shared" si="3"/>
        <v>6.755774878960088</v>
      </c>
      <c r="M57" s="241">
        <v>6.888388897097447</v>
      </c>
      <c r="N57" s="241">
        <v>6.931909898011593</v>
      </c>
      <c r="O57" s="241">
        <v>6.877775680946091</v>
      </c>
      <c r="P57" s="241">
        <v>6.824010129605254</v>
      </c>
      <c r="Q57" s="241">
        <v>6.488934337850799</v>
      </c>
      <c r="R57" s="241">
        <v>6.520835809587864</v>
      </c>
      <c r="S57" s="241">
        <v>6.534390810757934</v>
      </c>
      <c r="T57" s="241">
        <v>6.5963618245152</v>
      </c>
      <c r="U57" s="241">
        <v>6.710043401484919</v>
      </c>
      <c r="V57" s="241">
        <v>6.2552386546359635</v>
      </c>
      <c r="W57" s="241">
        <v>6.157261793029748</v>
      </c>
      <c r="X57" s="241">
        <v>5.994254164118177</v>
      </c>
      <c r="Y57" s="241">
        <v>6.18622759347879</v>
      </c>
      <c r="Z57" s="241">
        <v>6.343964495192223</v>
      </c>
      <c r="AA57" s="241">
        <v>6.212773578741387</v>
      </c>
      <c r="AB57" s="241">
        <v>6.258954746842418</v>
      </c>
      <c r="AC57" s="241">
        <v>6.2503299446614164</v>
      </c>
      <c r="AD57" s="241">
        <v>6.420966320819381</v>
      </c>
      <c r="AE57" s="241">
        <v>6.47283509016281</v>
      </c>
      <c r="AF57" s="241">
        <v>6.311624980788998</v>
      </c>
      <c r="AG57" s="241">
        <v>6.5027657390972635</v>
      </c>
      <c r="AH57" s="241">
        <v>6.5027657390972635</v>
      </c>
      <c r="AI57" s="238" t="s">
        <v>148</v>
      </c>
      <c r="AJ57" s="153" t="s">
        <v>49</v>
      </c>
    </row>
    <row r="58" spans="1:36" ht="12.75" customHeight="1">
      <c r="A58" s="194" t="s">
        <v>63</v>
      </c>
      <c r="B58" s="162" t="s">
        <v>189</v>
      </c>
      <c r="C58" s="227" t="s">
        <v>190</v>
      </c>
      <c r="D58" s="241">
        <f t="shared" si="0"/>
        <v>3.2785260666003238</v>
      </c>
      <c r="E58" s="241">
        <f t="shared" si="3"/>
        <v>3.397569757499258</v>
      </c>
      <c r="F58" s="241">
        <f t="shared" si="3"/>
        <v>3.392657143882433</v>
      </c>
      <c r="G58" s="241">
        <f t="shared" si="3"/>
        <v>3.3072602427043685</v>
      </c>
      <c r="H58" s="241">
        <f t="shared" si="3"/>
        <v>3.3478180575710987</v>
      </c>
      <c r="I58" s="241">
        <f t="shared" si="3"/>
        <v>3.508151428121939</v>
      </c>
      <c r="J58" s="241">
        <f t="shared" si="3"/>
        <v>3.5724784761502195</v>
      </c>
      <c r="K58" s="241">
        <f t="shared" si="3"/>
        <v>3.714194954706276</v>
      </c>
      <c r="L58" s="241">
        <f t="shared" si="3"/>
        <v>3.8109057377954225</v>
      </c>
      <c r="M58" s="241">
        <v>4.015702943881325</v>
      </c>
      <c r="N58" s="241">
        <v>3.991998271659289</v>
      </c>
      <c r="O58" s="241">
        <v>4.038346857897716</v>
      </c>
      <c r="P58" s="241">
        <v>4.085700948248054</v>
      </c>
      <c r="Q58" s="241">
        <v>4.146025172783575</v>
      </c>
      <c r="R58" s="241">
        <v>4.308344663707723</v>
      </c>
      <c r="S58" s="241">
        <v>4.253724112256294</v>
      </c>
      <c r="T58" s="241">
        <v>4.498471859526743</v>
      </c>
      <c r="U58" s="241">
        <v>4.591245540068301</v>
      </c>
      <c r="V58" s="241">
        <v>4.484197162211093</v>
      </c>
      <c r="W58" s="241">
        <v>4.590264754406935</v>
      </c>
      <c r="X58" s="241">
        <v>4.647865947589408</v>
      </c>
      <c r="Y58" s="241">
        <v>4.652364344229054</v>
      </c>
      <c r="Z58" s="241">
        <v>4.791993933263526</v>
      </c>
      <c r="AA58" s="241">
        <v>5.018264828054108</v>
      </c>
      <c r="AB58" s="241">
        <v>5.014070432987267</v>
      </c>
      <c r="AC58" s="241">
        <v>4.976787839470983</v>
      </c>
      <c r="AD58" s="241">
        <v>5.019676815188748</v>
      </c>
      <c r="AE58" s="241">
        <v>5.194088770008336</v>
      </c>
      <c r="AF58" s="241">
        <v>5.179350081812509</v>
      </c>
      <c r="AG58" s="241">
        <v>4.834740571697265</v>
      </c>
      <c r="AH58" s="241">
        <v>4.834740571697265</v>
      </c>
      <c r="AI58" s="238" t="s">
        <v>148</v>
      </c>
      <c r="AJ58" s="153" t="s">
        <v>63</v>
      </c>
    </row>
    <row r="59" spans="1:36" ht="12.75" customHeight="1">
      <c r="A59" s="194" t="s">
        <v>50</v>
      </c>
      <c r="B59" s="156" t="s">
        <v>228</v>
      </c>
      <c r="C59" s="226" t="s">
        <v>261</v>
      </c>
      <c r="D59" s="240">
        <f t="shared" si="0"/>
        <v>19.825903883309447</v>
      </c>
      <c r="E59" s="240">
        <f t="shared" si="3"/>
        <v>20.572847491651334</v>
      </c>
      <c r="F59" s="240">
        <f t="shared" si="3"/>
        <v>20.91424016983117</v>
      </c>
      <c r="G59" s="240">
        <f t="shared" si="3"/>
        <v>21.135126985981803</v>
      </c>
      <c r="H59" s="240">
        <f t="shared" si="3"/>
        <v>21.273844013559987</v>
      </c>
      <c r="I59" s="240">
        <f t="shared" si="3"/>
        <v>21.69926587194501</v>
      </c>
      <c r="J59" s="240">
        <f t="shared" si="3"/>
        <v>21.58393725271532</v>
      </c>
      <c r="K59" s="240">
        <f t="shared" si="3"/>
        <v>21.352513336181307</v>
      </c>
      <c r="L59" s="240">
        <f t="shared" si="3"/>
        <v>21.496709879625275</v>
      </c>
      <c r="M59" s="240">
        <v>21.446580597736155</v>
      </c>
      <c r="N59" s="240">
        <v>21.27504871148939</v>
      </c>
      <c r="O59" s="240">
        <v>21.691036044536705</v>
      </c>
      <c r="P59" s="240">
        <v>21.85453317866452</v>
      </c>
      <c r="Q59" s="240">
        <v>21.684375173808128</v>
      </c>
      <c r="R59" s="240">
        <v>21.702474515113124</v>
      </c>
      <c r="S59" s="240">
        <v>21.161849772619483</v>
      </c>
      <c r="T59" s="240">
        <v>20.603159491598564</v>
      </c>
      <c r="U59" s="240">
        <v>20.94151129063184</v>
      </c>
      <c r="V59" s="240">
        <v>22.455598554199725</v>
      </c>
      <c r="W59" s="240">
        <v>22.018021550221107</v>
      </c>
      <c r="X59" s="240">
        <v>21.66172683583261</v>
      </c>
      <c r="Y59" s="240">
        <v>21.931137967393948</v>
      </c>
      <c r="Z59" s="240">
        <v>22.11435418490492</v>
      </c>
      <c r="AA59" s="240">
        <v>21.990648074120255</v>
      </c>
      <c r="AB59" s="240">
        <v>21.98900081557079</v>
      </c>
      <c r="AC59" s="240">
        <v>21.9170768019053</v>
      </c>
      <c r="AD59" s="240">
        <v>21.94088871407444</v>
      </c>
      <c r="AE59" s="240">
        <v>22.09021820560708</v>
      </c>
      <c r="AF59" s="240">
        <v>22.482575900632547</v>
      </c>
      <c r="AG59" s="240">
        <v>23.181398222711866</v>
      </c>
      <c r="AH59" s="240">
        <v>22.79492795452725</v>
      </c>
      <c r="AI59" s="240">
        <v>22.324199405744473</v>
      </c>
      <c r="AJ59" s="153" t="s">
        <v>50</v>
      </c>
    </row>
    <row r="60" spans="1:36" ht="12.75" customHeight="1">
      <c r="A60" s="194" t="s">
        <v>51</v>
      </c>
      <c r="B60" s="162" t="s">
        <v>191</v>
      </c>
      <c r="C60" s="227" t="s">
        <v>192</v>
      </c>
      <c r="D60" s="241">
        <f t="shared" si="0"/>
        <v>6.818660619987858</v>
      </c>
      <c r="E60" s="241">
        <f t="shared" si="3"/>
        <v>6.879547171664879</v>
      </c>
      <c r="F60" s="241">
        <f t="shared" si="3"/>
        <v>6.989859613535877</v>
      </c>
      <c r="G60" s="241">
        <f t="shared" si="3"/>
        <v>6.91597861275981</v>
      </c>
      <c r="H60" s="241">
        <f t="shared" si="3"/>
        <v>6.882350987841105</v>
      </c>
      <c r="I60" s="241">
        <f t="shared" si="3"/>
        <v>6.890732853407499</v>
      </c>
      <c r="J60" s="241">
        <f t="shared" si="3"/>
        <v>6.779541929982637</v>
      </c>
      <c r="K60" s="241">
        <f t="shared" si="3"/>
        <v>6.6428970457756895</v>
      </c>
      <c r="L60" s="241">
        <f t="shared" si="3"/>
        <v>6.679776518499487</v>
      </c>
      <c r="M60" s="241">
        <v>6.5665900203437895</v>
      </c>
      <c r="N60" s="241">
        <v>6.454832831951476</v>
      </c>
      <c r="O60" s="241">
        <v>6.494910989494873</v>
      </c>
      <c r="P60" s="241">
        <v>6.523237386577872</v>
      </c>
      <c r="Q60" s="241">
        <v>6.351107541979846</v>
      </c>
      <c r="R60" s="241">
        <v>6.305727806236586</v>
      </c>
      <c r="S60" s="241">
        <v>6.116070000468253</v>
      </c>
      <c r="T60" s="241">
        <v>5.94466663404261</v>
      </c>
      <c r="U60" s="241">
        <v>6.031832414449458</v>
      </c>
      <c r="V60" s="241">
        <v>6.5398475215178165</v>
      </c>
      <c r="W60" s="241">
        <v>6.37160165920395</v>
      </c>
      <c r="X60" s="241">
        <v>6.202392871425032</v>
      </c>
      <c r="Y60" s="241">
        <v>6.215670370670776</v>
      </c>
      <c r="Z60" s="241">
        <v>6.230826347580169</v>
      </c>
      <c r="AA60" s="241">
        <v>6.128383888095628</v>
      </c>
      <c r="AB60" s="241">
        <v>6.064577042049654</v>
      </c>
      <c r="AC60" s="241">
        <v>6.042566670079785</v>
      </c>
      <c r="AD60" s="241">
        <v>6.045364348858079</v>
      </c>
      <c r="AE60" s="241">
        <v>6.120842697814778</v>
      </c>
      <c r="AF60" s="241">
        <v>6.23551586293585</v>
      </c>
      <c r="AG60" s="241">
        <v>6.605875782838072</v>
      </c>
      <c r="AH60" s="241">
        <v>6.605875782838072</v>
      </c>
      <c r="AI60" s="238" t="s">
        <v>148</v>
      </c>
      <c r="AJ60" s="153" t="s">
        <v>51</v>
      </c>
    </row>
    <row r="61" spans="1:36" ht="12.75" customHeight="1">
      <c r="A61" s="194" t="s">
        <v>52</v>
      </c>
      <c r="B61" s="161" t="s">
        <v>193</v>
      </c>
      <c r="C61" s="227" t="s">
        <v>194</v>
      </c>
      <c r="D61" s="241">
        <f t="shared" si="0"/>
        <v>4.00299099928205</v>
      </c>
      <c r="E61" s="241">
        <f t="shared" si="3"/>
        <v>4.144894209285747</v>
      </c>
      <c r="F61" s="241">
        <f t="shared" si="3"/>
        <v>4.284938123307653</v>
      </c>
      <c r="G61" s="241">
        <f t="shared" si="3"/>
        <v>4.2568624257479994</v>
      </c>
      <c r="H61" s="241">
        <f t="shared" si="3"/>
        <v>4.3028893908085015</v>
      </c>
      <c r="I61" s="241">
        <f t="shared" si="3"/>
        <v>4.373935640636681</v>
      </c>
      <c r="J61" s="241">
        <f t="shared" si="3"/>
        <v>4.382338442548451</v>
      </c>
      <c r="K61" s="241">
        <f t="shared" si="3"/>
        <v>4.340091792360861</v>
      </c>
      <c r="L61" s="241">
        <f t="shared" si="3"/>
        <v>4.39384709517677</v>
      </c>
      <c r="M61" s="241">
        <v>4.367315540098927</v>
      </c>
      <c r="N61" s="241">
        <v>4.377512004630649</v>
      </c>
      <c r="O61" s="241">
        <v>4.466956029439517</v>
      </c>
      <c r="P61" s="241">
        <v>4.47021924104093</v>
      </c>
      <c r="Q61" s="241">
        <v>4.437827674059387</v>
      </c>
      <c r="R61" s="241">
        <v>4.440057246173039</v>
      </c>
      <c r="S61" s="241">
        <v>4.260122014486148</v>
      </c>
      <c r="T61" s="241">
        <v>4.186482073822308</v>
      </c>
      <c r="U61" s="241">
        <v>4.219295207405114</v>
      </c>
      <c r="V61" s="241">
        <v>4.5637289461947415</v>
      </c>
      <c r="W61" s="241">
        <v>4.486477765383288</v>
      </c>
      <c r="X61" s="241">
        <v>4.4248808671605255</v>
      </c>
      <c r="Y61" s="241">
        <v>4.518776867548057</v>
      </c>
      <c r="Z61" s="241">
        <v>4.5486282395189965</v>
      </c>
      <c r="AA61" s="241">
        <v>4.5347316320563955</v>
      </c>
      <c r="AB61" s="241">
        <v>4.509408454015768</v>
      </c>
      <c r="AC61" s="241">
        <v>4.536637232355091</v>
      </c>
      <c r="AD61" s="241">
        <v>4.513031941452558</v>
      </c>
      <c r="AE61" s="241">
        <v>4.568383136547329</v>
      </c>
      <c r="AF61" s="241">
        <v>4.6513151189069175</v>
      </c>
      <c r="AG61" s="241">
        <v>4.789014635214217</v>
      </c>
      <c r="AH61" s="241">
        <v>4.789014635214217</v>
      </c>
      <c r="AI61" s="238" t="s">
        <v>148</v>
      </c>
      <c r="AJ61" s="153" t="s">
        <v>52</v>
      </c>
    </row>
    <row r="62" spans="1:36" ht="12.75" customHeight="1">
      <c r="A62" s="194" t="s">
        <v>53</v>
      </c>
      <c r="B62" s="161" t="s">
        <v>195</v>
      </c>
      <c r="C62" s="227" t="s">
        <v>196</v>
      </c>
      <c r="D62" s="241">
        <f t="shared" si="0"/>
        <v>5.02953577140893</v>
      </c>
      <c r="E62" s="241">
        <f t="shared" si="3"/>
        <v>5.379598553048532</v>
      </c>
      <c r="F62" s="241">
        <f t="shared" si="3"/>
        <v>5.526501179488051</v>
      </c>
      <c r="G62" s="241">
        <f t="shared" si="3"/>
        <v>5.712931215598567</v>
      </c>
      <c r="H62" s="241">
        <f t="shared" si="3"/>
        <v>5.889121076875844</v>
      </c>
      <c r="I62" s="241">
        <f t="shared" si="3"/>
        <v>6.1760115935505135</v>
      </c>
      <c r="J62" s="241">
        <f t="shared" si="3"/>
        <v>6.182995301485661</v>
      </c>
      <c r="K62" s="241">
        <f t="shared" si="3"/>
        <v>6.177527302202797</v>
      </c>
      <c r="L62" s="241">
        <f t="shared" si="3"/>
        <v>6.1729412442725184</v>
      </c>
      <c r="M62" s="241">
        <v>6.193050932033659</v>
      </c>
      <c r="N62" s="241">
        <v>6.182333830638916</v>
      </c>
      <c r="O62" s="241">
        <v>6.479008617978235</v>
      </c>
      <c r="P62" s="241">
        <v>6.557096233253394</v>
      </c>
      <c r="Q62" s="241">
        <v>6.580851393928985</v>
      </c>
      <c r="R62" s="241">
        <v>6.607903334753858</v>
      </c>
      <c r="S62" s="241">
        <v>6.476253351364909</v>
      </c>
      <c r="T62" s="241">
        <v>6.276764701956998</v>
      </c>
      <c r="U62" s="241">
        <v>6.413828376106602</v>
      </c>
      <c r="V62" s="241">
        <v>7.0584002254616625</v>
      </c>
      <c r="W62" s="241">
        <v>7.019131849811163</v>
      </c>
      <c r="X62" s="241">
        <v>6.966505507011914</v>
      </c>
      <c r="Y62" s="241">
        <v>7.136588531105524</v>
      </c>
      <c r="Z62" s="241">
        <v>7.285898912251873</v>
      </c>
      <c r="AA62" s="241">
        <v>7.380606991063572</v>
      </c>
      <c r="AB62" s="241">
        <v>7.440173106736908</v>
      </c>
      <c r="AC62" s="241">
        <v>7.497476476938596</v>
      </c>
      <c r="AD62" s="241">
        <v>7.579700781977627</v>
      </c>
      <c r="AE62" s="241">
        <v>7.594693372585019</v>
      </c>
      <c r="AF62" s="241">
        <v>7.751531528249998</v>
      </c>
      <c r="AG62" s="241">
        <v>8.183452975310908</v>
      </c>
      <c r="AH62" s="241">
        <v>8.183452975310908</v>
      </c>
      <c r="AI62" s="238" t="s">
        <v>148</v>
      </c>
      <c r="AJ62" s="153" t="s">
        <v>53</v>
      </c>
    </row>
    <row r="63" spans="1:36" ht="12.75" customHeight="1">
      <c r="A63" s="194" t="s">
        <v>4</v>
      </c>
      <c r="B63" s="158" t="s">
        <v>197</v>
      </c>
      <c r="C63" s="227" t="s">
        <v>198</v>
      </c>
      <c r="D63" s="241">
        <f t="shared" si="0"/>
        <v>1.2628586635028787</v>
      </c>
      <c r="E63" s="241">
        <f t="shared" si="3"/>
        <v>1.3548527616362676</v>
      </c>
      <c r="F63" s="241">
        <f t="shared" si="3"/>
        <v>1.285065924788514</v>
      </c>
      <c r="G63" s="241">
        <f t="shared" si="3"/>
        <v>1.2710404634426773</v>
      </c>
      <c r="H63" s="241">
        <f t="shared" si="3"/>
        <v>1.246649472974697</v>
      </c>
      <c r="I63" s="241">
        <f t="shared" si="3"/>
        <v>1.2646570107334505</v>
      </c>
      <c r="J63" s="241">
        <f t="shared" si="3"/>
        <v>1.2770695749977656</v>
      </c>
      <c r="K63" s="241">
        <f t="shared" si="3"/>
        <v>1.290405617079075</v>
      </c>
      <c r="L63" s="241">
        <f t="shared" si="3"/>
        <v>1.3305907135497375</v>
      </c>
      <c r="M63" s="241">
        <v>1.3577073197150713</v>
      </c>
      <c r="N63" s="241">
        <v>1.32748999274423</v>
      </c>
      <c r="O63" s="241">
        <v>1.3336856010568032</v>
      </c>
      <c r="P63" s="241">
        <v>1.3259044218852367</v>
      </c>
      <c r="Q63" s="241">
        <v>1.3194781218867</v>
      </c>
      <c r="R63" s="241">
        <v>1.3461644387623464</v>
      </c>
      <c r="S63" s="241">
        <v>1.3136562295864034</v>
      </c>
      <c r="T63" s="241">
        <v>1.3163806871516086</v>
      </c>
      <c r="U63" s="241">
        <v>1.3292114224916391</v>
      </c>
      <c r="V63" s="241">
        <v>1.3848289473804218</v>
      </c>
      <c r="W63" s="241">
        <v>1.3235985503650978</v>
      </c>
      <c r="X63" s="241">
        <v>1.3210377242619098</v>
      </c>
      <c r="Y63" s="241">
        <v>1.3323059453321437</v>
      </c>
      <c r="Z63" s="241">
        <v>1.342744106432141</v>
      </c>
      <c r="AA63" s="241">
        <v>1.3353606084557406</v>
      </c>
      <c r="AB63" s="241">
        <v>1.363031866040661</v>
      </c>
      <c r="AC63" s="241">
        <v>1.3357931409066544</v>
      </c>
      <c r="AD63" s="241">
        <v>1.3412366672848575</v>
      </c>
      <c r="AE63" s="241">
        <v>1.3435392991674844</v>
      </c>
      <c r="AF63" s="241">
        <v>1.3618803233647003</v>
      </c>
      <c r="AG63" s="241">
        <v>1.1195082324496763</v>
      </c>
      <c r="AH63" s="241">
        <v>1.1195082324496763</v>
      </c>
      <c r="AI63" s="238" t="s">
        <v>148</v>
      </c>
      <c r="AJ63" s="153" t="s">
        <v>4</v>
      </c>
    </row>
    <row r="64" spans="1:36" ht="12.75" customHeight="1">
      <c r="A64" s="194" t="s">
        <v>5</v>
      </c>
      <c r="B64" s="160" t="s">
        <v>199</v>
      </c>
      <c r="C64" s="227" t="s">
        <v>200</v>
      </c>
      <c r="D64" s="241">
        <f t="shared" si="0"/>
        <v>2.485453875132017</v>
      </c>
      <c r="E64" s="241">
        <f t="shared" si="3"/>
        <v>2.5856792651234155</v>
      </c>
      <c r="F64" s="241">
        <f t="shared" si="3"/>
        <v>2.593047977179566</v>
      </c>
      <c r="G64" s="241">
        <f t="shared" si="3"/>
        <v>2.7314080134944745</v>
      </c>
      <c r="H64" s="241">
        <f t="shared" si="3"/>
        <v>2.699005721456364</v>
      </c>
      <c r="I64" s="241">
        <f t="shared" si="3"/>
        <v>2.7307887082308926</v>
      </c>
      <c r="J64" s="241">
        <f t="shared" si="3"/>
        <v>2.6890970747125045</v>
      </c>
      <c r="K64" s="241">
        <f t="shared" si="3"/>
        <v>2.623256985749181</v>
      </c>
      <c r="L64" s="241">
        <f t="shared" si="3"/>
        <v>2.6343584763486745</v>
      </c>
      <c r="M64" s="241">
        <v>2.674558801646222</v>
      </c>
      <c r="N64" s="241">
        <v>2.6518208721598553</v>
      </c>
      <c r="O64" s="241">
        <v>2.6403975592879156</v>
      </c>
      <c r="P64" s="241">
        <v>2.690626308524215</v>
      </c>
      <c r="Q64" s="241">
        <v>2.709943142177732</v>
      </c>
      <c r="R64" s="241">
        <v>2.7178403388385908</v>
      </c>
      <c r="S64" s="241">
        <v>2.7174857913254646</v>
      </c>
      <c r="T64" s="241">
        <v>2.603755622088859</v>
      </c>
      <c r="U64" s="241">
        <v>2.6789945460969893</v>
      </c>
      <c r="V64" s="241">
        <v>2.6219038924059004</v>
      </c>
      <c r="W64" s="241">
        <v>2.5578093095150938</v>
      </c>
      <c r="X64" s="241">
        <v>2.4910063649172343</v>
      </c>
      <c r="Y64" s="241">
        <v>2.47664044123611</v>
      </c>
      <c r="Z64" s="241">
        <v>2.4514583942373913</v>
      </c>
      <c r="AA64" s="241">
        <v>2.3642394132488023</v>
      </c>
      <c r="AB64" s="241">
        <v>2.3610039602941932</v>
      </c>
      <c r="AC64" s="241">
        <v>2.2562723144453227</v>
      </c>
      <c r="AD64" s="241">
        <v>2.218830097341303</v>
      </c>
      <c r="AE64" s="241">
        <v>2.219513996602408</v>
      </c>
      <c r="AF64" s="241">
        <v>2.2391481402312094</v>
      </c>
      <c r="AG64" s="241">
        <v>2.2406680390924376</v>
      </c>
      <c r="AH64" s="241">
        <v>2.2406680390924376</v>
      </c>
      <c r="AI64" s="238" t="s">
        <v>148</v>
      </c>
      <c r="AJ64" s="153" t="s">
        <v>5</v>
      </c>
    </row>
    <row r="65" spans="1:36" ht="12.75" customHeight="1">
      <c r="A65" s="194" t="s">
        <v>6</v>
      </c>
      <c r="B65" s="161" t="s">
        <v>201</v>
      </c>
      <c r="C65" s="227" t="s">
        <v>222</v>
      </c>
      <c r="D65" s="241">
        <f t="shared" si="0"/>
        <v>0.22640395399571447</v>
      </c>
      <c r="E65" s="241">
        <f aca="true" t="shared" si="4" ref="E65:L66">(E35/E$36)*100</f>
        <v>0.2282755308924914</v>
      </c>
      <c r="F65" s="241">
        <f t="shared" si="4"/>
        <v>0.23482735153150872</v>
      </c>
      <c r="G65" s="241">
        <f t="shared" si="4"/>
        <v>0.24690625493827648</v>
      </c>
      <c r="H65" s="241">
        <f t="shared" si="4"/>
        <v>0.25382736360347474</v>
      </c>
      <c r="I65" s="241">
        <f t="shared" si="4"/>
        <v>0.2631400653859713</v>
      </c>
      <c r="J65" s="241">
        <f t="shared" si="4"/>
        <v>0.272894928988299</v>
      </c>
      <c r="K65" s="241">
        <f t="shared" si="4"/>
        <v>0.2783345930137031</v>
      </c>
      <c r="L65" s="241">
        <f t="shared" si="4"/>
        <v>0.28519583177808694</v>
      </c>
      <c r="M65" s="241">
        <v>0.2873579838984882</v>
      </c>
      <c r="N65" s="241">
        <v>0.2810591793642641</v>
      </c>
      <c r="O65" s="241">
        <v>0.2760772472793609</v>
      </c>
      <c r="P65" s="241">
        <v>0.2874495873828714</v>
      </c>
      <c r="Q65" s="241">
        <v>0.2851672997754765</v>
      </c>
      <c r="R65" s="241">
        <v>0.28478135034870494</v>
      </c>
      <c r="S65" s="241">
        <v>0.278262385388304</v>
      </c>
      <c r="T65" s="241">
        <v>0.27510977253617935</v>
      </c>
      <c r="U65" s="241">
        <v>0.268349324082037</v>
      </c>
      <c r="V65" s="241">
        <v>0.2868890212391818</v>
      </c>
      <c r="W65" s="241">
        <v>0.25940241594251423</v>
      </c>
      <c r="X65" s="241">
        <v>0.2559035010559948</v>
      </c>
      <c r="Y65" s="241">
        <v>0.2511558115013383</v>
      </c>
      <c r="Z65" s="241">
        <v>0.2547981848843479</v>
      </c>
      <c r="AA65" s="241">
        <v>0.24732554120011704</v>
      </c>
      <c r="AB65" s="241">
        <v>0.2508063864336045</v>
      </c>
      <c r="AC65" s="241">
        <v>0.24833096717985093</v>
      </c>
      <c r="AD65" s="241">
        <v>0.24272487716001703</v>
      </c>
      <c r="AE65" s="241">
        <v>0.24324570289006361</v>
      </c>
      <c r="AF65" s="241">
        <v>0.24318492694387384</v>
      </c>
      <c r="AG65" s="241">
        <v>0.24287855780655404</v>
      </c>
      <c r="AH65" s="241">
        <v>0.24287855780655404</v>
      </c>
      <c r="AI65" s="238" t="s">
        <v>148</v>
      </c>
      <c r="AJ65" s="153" t="s">
        <v>6</v>
      </c>
    </row>
    <row r="66" spans="1:37" s="114" customFormat="1" ht="12.75" customHeight="1">
      <c r="A66" s="194" t="s">
        <v>26</v>
      </c>
      <c r="B66" s="167" t="s">
        <v>202</v>
      </c>
      <c r="C66" s="226" t="s">
        <v>265</v>
      </c>
      <c r="D66" s="240">
        <f t="shared" si="0"/>
        <v>100</v>
      </c>
      <c r="E66" s="240">
        <f t="shared" si="4"/>
        <v>100</v>
      </c>
      <c r="F66" s="240">
        <f t="shared" si="4"/>
        <v>100</v>
      </c>
      <c r="G66" s="240">
        <f t="shared" si="4"/>
        <v>100</v>
      </c>
      <c r="H66" s="240">
        <f t="shared" si="4"/>
        <v>100</v>
      </c>
      <c r="I66" s="240">
        <f t="shared" si="4"/>
        <v>100</v>
      </c>
      <c r="J66" s="240">
        <f t="shared" si="4"/>
        <v>100</v>
      </c>
      <c r="K66" s="240">
        <f t="shared" si="4"/>
        <v>100</v>
      </c>
      <c r="L66" s="240">
        <f t="shared" si="4"/>
        <v>100</v>
      </c>
      <c r="M66" s="240">
        <v>100</v>
      </c>
      <c r="N66" s="240">
        <v>100</v>
      </c>
      <c r="O66" s="240">
        <v>100</v>
      </c>
      <c r="P66" s="240">
        <v>100</v>
      </c>
      <c r="Q66" s="240">
        <v>100</v>
      </c>
      <c r="R66" s="240">
        <v>100</v>
      </c>
      <c r="S66" s="240">
        <v>100</v>
      </c>
      <c r="T66" s="240">
        <v>100</v>
      </c>
      <c r="U66" s="240">
        <v>100</v>
      </c>
      <c r="V66" s="240">
        <v>100</v>
      </c>
      <c r="W66" s="240">
        <v>100</v>
      </c>
      <c r="X66" s="240">
        <v>100</v>
      </c>
      <c r="Y66" s="240">
        <v>100</v>
      </c>
      <c r="Z66" s="240">
        <v>100</v>
      </c>
      <c r="AA66" s="240">
        <v>100</v>
      </c>
      <c r="AB66" s="240">
        <v>100</v>
      </c>
      <c r="AC66" s="240">
        <v>100</v>
      </c>
      <c r="AD66" s="240">
        <v>100</v>
      </c>
      <c r="AE66" s="240">
        <v>100</v>
      </c>
      <c r="AF66" s="240">
        <v>100</v>
      </c>
      <c r="AG66" s="240">
        <v>100</v>
      </c>
      <c r="AH66" s="240">
        <v>100</v>
      </c>
      <c r="AI66" s="240">
        <v>100</v>
      </c>
      <c r="AJ66" s="153" t="s">
        <v>26</v>
      </c>
      <c r="AK66" s="195"/>
    </row>
    <row r="67" ht="12.75">
      <c r="A67" s="123"/>
    </row>
  </sheetData>
  <mergeCells count="38">
    <mergeCell ref="Y38:AI38"/>
    <mergeCell ref="D38:X38"/>
    <mergeCell ref="R5:R6"/>
    <mergeCell ref="P5:P6"/>
    <mergeCell ref="H5:H6"/>
    <mergeCell ref="O5:O6"/>
    <mergeCell ref="I5:I6"/>
    <mergeCell ref="J5:J6"/>
    <mergeCell ref="Q5:Q6"/>
    <mergeCell ref="L5:L6"/>
    <mergeCell ref="AK8:AU8"/>
    <mergeCell ref="Z5:Z6"/>
    <mergeCell ref="AA5:AA6"/>
    <mergeCell ref="AB5:AB6"/>
    <mergeCell ref="S5:S6"/>
    <mergeCell ref="T5:T6"/>
    <mergeCell ref="W5:W6"/>
    <mergeCell ref="AD5:AD6"/>
    <mergeCell ref="Y8:AI8"/>
    <mergeCell ref="D8:X8"/>
    <mergeCell ref="M5:M6"/>
    <mergeCell ref="X5:X6"/>
    <mergeCell ref="AG5:AG6"/>
    <mergeCell ref="U5:U6"/>
    <mergeCell ref="V5:V6"/>
    <mergeCell ref="Y5:Y6"/>
    <mergeCell ref="AI5:AI6"/>
    <mergeCell ref="AH5:AH6"/>
    <mergeCell ref="B5:C6"/>
    <mergeCell ref="D5:D6"/>
    <mergeCell ref="E5:E6"/>
    <mergeCell ref="F5:F6"/>
    <mergeCell ref="G5:G6"/>
    <mergeCell ref="AC5:AC6"/>
    <mergeCell ref="N5:N6"/>
    <mergeCell ref="K5:K6"/>
    <mergeCell ref="AF5:AF6"/>
    <mergeCell ref="AE5:AE6"/>
  </mergeCells>
  <printOptions horizontalCentered="1"/>
  <pageMargins left="0.7086614173228347" right="0.7086614173228347" top="0.5905511811023623" bottom="0.7086614173228347" header="0.07874015748031496" footer="0.07874015748031496"/>
  <pageSetup horizontalDpi="600" verticalDpi="600" orientation="portrait" paperSize="9" scale="74" r:id="rId1"/>
  <headerFooter differentOddEven="1">
    <oddHeader>&amp;C28</oddHeader>
    <evenHeader>&amp;C29</evenHeader>
  </headerFooter>
  <colBreaks count="2" manualBreakCount="2">
    <brk id="24" max="16383" man="1"/>
    <brk id="36" max="1638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C80"/>
  <sheetViews>
    <sheetView workbookViewId="0" topLeftCell="A1">
      <pane ySplit="7" topLeftCell="A8" activePane="bottomLeft" state="frozen"/>
      <selection pane="topLeft" activeCell="E29" sqref="E29"/>
      <selection pane="bottomLeft" activeCell="V1" sqref="V1"/>
    </sheetView>
  </sheetViews>
  <sheetFormatPr defaultColWidth="11.421875" defaultRowHeight="12.75"/>
  <cols>
    <col min="1" max="1" width="5.57421875" style="5" customWidth="1"/>
    <col min="2" max="2" width="8.7109375" style="5" bestFit="1" customWidth="1"/>
    <col min="3" max="9" width="8.7109375" style="5" customWidth="1"/>
    <col min="10" max="12" width="8.7109375" style="29" customWidth="1"/>
    <col min="13" max="17" width="8.7109375" style="5" customWidth="1"/>
    <col min="18" max="20" width="10.7109375" style="5" customWidth="1"/>
    <col min="21" max="21" width="5.57421875" style="40" customWidth="1"/>
    <col min="22" max="37" width="11.421875" style="14" customWidth="1"/>
    <col min="38" max="16384" width="11.421875" style="5" customWidth="1"/>
  </cols>
  <sheetData>
    <row r="1" spans="1:21" ht="7.5" customHeight="1">
      <c r="A1" s="11"/>
      <c r="U1" s="13"/>
    </row>
    <row r="2" ht="7.5" customHeight="1">
      <c r="M2" s="56"/>
    </row>
    <row r="3" spans="11:37" s="30" customFormat="1" ht="15.2" customHeight="1">
      <c r="K3" s="31" t="s">
        <v>218</v>
      </c>
      <c r="L3" s="32" t="s">
        <v>283</v>
      </c>
      <c r="M3" s="57"/>
      <c r="U3" s="33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1:37" s="35" customFormat="1" ht="12.75" customHeight="1">
      <c r="A4" s="34"/>
      <c r="E4" s="34"/>
      <c r="I4" s="34"/>
      <c r="J4" s="36"/>
      <c r="K4" s="37"/>
      <c r="L4" s="38"/>
      <c r="U4" s="39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</row>
    <row r="5" spans="1:37" s="40" customFormat="1" ht="12.75" customHeight="1">
      <c r="A5" s="415" t="s">
        <v>0</v>
      </c>
      <c r="B5" s="413" t="s">
        <v>12</v>
      </c>
      <c r="C5" s="413" t="s">
        <v>9</v>
      </c>
      <c r="D5" s="413" t="s">
        <v>92</v>
      </c>
      <c r="E5" s="410" t="s">
        <v>13</v>
      </c>
      <c r="F5" s="413" t="s">
        <v>14</v>
      </c>
      <c r="G5" s="413" t="s">
        <v>15</v>
      </c>
      <c r="H5" s="413" t="s">
        <v>16</v>
      </c>
      <c r="I5" s="413" t="s">
        <v>17</v>
      </c>
      <c r="J5" s="413" t="s">
        <v>18</v>
      </c>
      <c r="K5" s="413" t="s">
        <v>19</v>
      </c>
      <c r="L5" s="413" t="s">
        <v>20</v>
      </c>
      <c r="M5" s="413" t="s">
        <v>21</v>
      </c>
      <c r="N5" s="413" t="s">
        <v>22</v>
      </c>
      <c r="O5" s="413" t="s">
        <v>23</v>
      </c>
      <c r="P5" s="413" t="s">
        <v>24</v>
      </c>
      <c r="Q5" s="413" t="s">
        <v>25</v>
      </c>
      <c r="R5" s="413" t="s">
        <v>48</v>
      </c>
      <c r="S5" s="414" t="s">
        <v>285</v>
      </c>
      <c r="T5" s="414" t="s">
        <v>286</v>
      </c>
      <c r="U5" s="349" t="s">
        <v>0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</row>
    <row r="6" spans="1:37" s="40" customFormat="1" ht="12.75" customHeight="1">
      <c r="A6" s="416"/>
      <c r="B6" s="413"/>
      <c r="C6" s="413"/>
      <c r="D6" s="413"/>
      <c r="E6" s="411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4"/>
      <c r="T6" s="414"/>
      <c r="U6" s="408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</row>
    <row r="7" spans="1:37" s="41" customFormat="1" ht="12.75" customHeight="1">
      <c r="A7" s="417"/>
      <c r="B7" s="413"/>
      <c r="C7" s="413"/>
      <c r="D7" s="413"/>
      <c r="E7" s="412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4"/>
      <c r="T7" s="414"/>
      <c r="U7" s="409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</row>
    <row r="8" spans="4:37" s="35" customFormat="1" ht="6.2" customHeight="1">
      <c r="D8" s="42"/>
      <c r="E8" s="42"/>
      <c r="G8" s="42"/>
      <c r="I8" s="42"/>
      <c r="J8" s="42"/>
      <c r="K8" s="42"/>
      <c r="L8" s="42"/>
      <c r="M8" s="42"/>
      <c r="O8" s="42"/>
      <c r="S8" s="42"/>
      <c r="U8" s="39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</row>
    <row r="9" spans="2:37" s="34" customFormat="1" ht="11.85" customHeight="1">
      <c r="B9" s="365" t="s">
        <v>45</v>
      </c>
      <c r="C9" s="365"/>
      <c r="D9" s="365"/>
      <c r="E9" s="365"/>
      <c r="F9" s="365"/>
      <c r="G9" s="365"/>
      <c r="H9" s="365"/>
      <c r="I9" s="365"/>
      <c r="J9" s="365"/>
      <c r="K9" s="365"/>
      <c r="L9" s="365" t="s">
        <v>45</v>
      </c>
      <c r="M9" s="365"/>
      <c r="N9" s="365"/>
      <c r="O9" s="365"/>
      <c r="P9" s="365"/>
      <c r="Q9" s="365"/>
      <c r="R9" s="365"/>
      <c r="S9" s="365"/>
      <c r="T9" s="365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</row>
    <row r="10" spans="1:37" s="34" customFormat="1" ht="6.2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</row>
    <row r="11" spans="1:37" s="34" customFormat="1" ht="11.85" customHeight="1">
      <c r="A11" s="81" t="s">
        <v>138</v>
      </c>
      <c r="B11" s="82">
        <v>242884.298</v>
      </c>
      <c r="C11" s="82">
        <v>263313.223</v>
      </c>
      <c r="D11" s="82">
        <v>68089.181</v>
      </c>
      <c r="E11" s="82">
        <v>19683.252</v>
      </c>
      <c r="F11" s="82">
        <v>18853.358</v>
      </c>
      <c r="G11" s="82">
        <v>61137.345</v>
      </c>
      <c r="H11" s="82">
        <v>150304.28</v>
      </c>
      <c r="I11" s="82">
        <v>14311.754</v>
      </c>
      <c r="J11" s="82">
        <v>144405.723</v>
      </c>
      <c r="K11" s="82">
        <v>379917.37</v>
      </c>
      <c r="L11" s="82">
        <v>76346.386</v>
      </c>
      <c r="M11" s="82">
        <v>21434.933</v>
      </c>
      <c r="N11" s="82">
        <v>36618.085</v>
      </c>
      <c r="O11" s="82">
        <v>20503.076</v>
      </c>
      <c r="P11" s="82">
        <v>50969.157</v>
      </c>
      <c r="Q11" s="82">
        <v>17028.587</v>
      </c>
      <c r="R11" s="82">
        <v>1585800</v>
      </c>
      <c r="S11" s="82">
        <v>1409566.073</v>
      </c>
      <c r="T11" s="82">
        <v>108144.754</v>
      </c>
      <c r="U11" s="83" t="s">
        <v>138</v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</row>
    <row r="12" spans="1:37" s="34" customFormat="1" ht="11.85" customHeight="1">
      <c r="A12" s="81" t="s">
        <v>139</v>
      </c>
      <c r="B12" s="82">
        <v>255866.419</v>
      </c>
      <c r="C12" s="82">
        <v>283120.906</v>
      </c>
      <c r="D12" s="82">
        <v>75252.221</v>
      </c>
      <c r="E12" s="82">
        <v>24555.594</v>
      </c>
      <c r="F12" s="82">
        <v>19427.29</v>
      </c>
      <c r="G12" s="82">
        <v>63680.552</v>
      </c>
      <c r="H12" s="82">
        <v>158843.64</v>
      </c>
      <c r="I12" s="82">
        <v>17633.996</v>
      </c>
      <c r="J12" s="82">
        <v>153180.423</v>
      </c>
      <c r="K12" s="82">
        <v>400434.637</v>
      </c>
      <c r="L12" s="82">
        <v>80038.294</v>
      </c>
      <c r="M12" s="82">
        <v>22255.968</v>
      </c>
      <c r="N12" s="82">
        <v>45533.102</v>
      </c>
      <c r="O12" s="82">
        <v>25614.865</v>
      </c>
      <c r="P12" s="82">
        <v>53884.557</v>
      </c>
      <c r="Q12" s="82">
        <v>22737.534</v>
      </c>
      <c r="R12" s="82">
        <v>1702060</v>
      </c>
      <c r="S12" s="82">
        <v>1490732.686</v>
      </c>
      <c r="T12" s="82">
        <v>136075.091</v>
      </c>
      <c r="U12" s="83" t="s">
        <v>139</v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</row>
    <row r="13" spans="1:37" s="34" customFormat="1" ht="11.85" customHeight="1">
      <c r="A13" s="81" t="s">
        <v>140</v>
      </c>
      <c r="B13" s="82">
        <v>253742.107</v>
      </c>
      <c r="C13" s="82">
        <v>287951.869</v>
      </c>
      <c r="D13" s="82">
        <v>80744.509</v>
      </c>
      <c r="E13" s="82">
        <v>29858.732</v>
      </c>
      <c r="F13" s="82">
        <v>19357.759</v>
      </c>
      <c r="G13" s="82">
        <v>65960.772</v>
      </c>
      <c r="H13" s="82">
        <v>161497.362</v>
      </c>
      <c r="I13" s="82">
        <v>21112.532</v>
      </c>
      <c r="J13" s="82">
        <v>156155.676</v>
      </c>
      <c r="K13" s="82">
        <v>403209.358</v>
      </c>
      <c r="L13" s="82">
        <v>79944.186</v>
      </c>
      <c r="M13" s="82">
        <v>21922.008</v>
      </c>
      <c r="N13" s="82">
        <v>55172.028</v>
      </c>
      <c r="O13" s="82">
        <v>31475.889</v>
      </c>
      <c r="P13" s="82">
        <v>54915.543</v>
      </c>
      <c r="Q13" s="82">
        <v>27869.675</v>
      </c>
      <c r="R13" s="82">
        <v>1750890</v>
      </c>
      <c r="S13" s="82">
        <v>1504656.64</v>
      </c>
      <c r="T13" s="82">
        <v>165488.856</v>
      </c>
      <c r="U13" s="83" t="s">
        <v>140</v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</row>
    <row r="14" spans="1:37" s="34" customFormat="1" ht="11.85" customHeight="1">
      <c r="A14" s="81" t="s">
        <v>141</v>
      </c>
      <c r="B14" s="82">
        <v>262645.416</v>
      </c>
      <c r="C14" s="82">
        <v>298303.012</v>
      </c>
      <c r="D14" s="82">
        <v>83400.498</v>
      </c>
      <c r="E14" s="82">
        <v>34453.257</v>
      </c>
      <c r="F14" s="82">
        <v>19978.6</v>
      </c>
      <c r="G14" s="82">
        <v>67960.252</v>
      </c>
      <c r="H14" s="82">
        <v>165682.123</v>
      </c>
      <c r="I14" s="82">
        <v>24461.838</v>
      </c>
      <c r="J14" s="82">
        <v>162563.558</v>
      </c>
      <c r="K14" s="82">
        <v>414886.741</v>
      </c>
      <c r="L14" s="82">
        <v>82935.684</v>
      </c>
      <c r="M14" s="82">
        <v>22906.127</v>
      </c>
      <c r="N14" s="82">
        <v>63987.492</v>
      </c>
      <c r="O14" s="82">
        <v>36204.475</v>
      </c>
      <c r="P14" s="82">
        <v>56662.033</v>
      </c>
      <c r="Q14" s="82">
        <v>32518.895</v>
      </c>
      <c r="R14" s="82">
        <v>1829550</v>
      </c>
      <c r="S14" s="82">
        <v>1554523.546</v>
      </c>
      <c r="T14" s="82">
        <v>191625.957</v>
      </c>
      <c r="U14" s="83" t="s">
        <v>141</v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</row>
    <row r="15" spans="1:37" s="34" customFormat="1" ht="11.85" customHeight="1">
      <c r="A15" s="81" t="s">
        <v>142</v>
      </c>
      <c r="B15" s="82">
        <v>271746.699</v>
      </c>
      <c r="C15" s="82">
        <v>306796.838</v>
      </c>
      <c r="D15" s="82">
        <v>85750.901</v>
      </c>
      <c r="E15" s="82">
        <v>37889.598</v>
      </c>
      <c r="F15" s="82">
        <v>20392.248</v>
      </c>
      <c r="G15" s="82">
        <v>69616.324</v>
      </c>
      <c r="H15" s="82">
        <v>170246.657</v>
      </c>
      <c r="I15" s="82">
        <v>26725.872</v>
      </c>
      <c r="J15" s="82">
        <v>164422.74</v>
      </c>
      <c r="K15" s="82">
        <v>429244.553</v>
      </c>
      <c r="L15" s="82">
        <v>86071.119</v>
      </c>
      <c r="M15" s="82">
        <v>23837.868</v>
      </c>
      <c r="N15" s="82">
        <v>70361.376</v>
      </c>
      <c r="O15" s="82">
        <v>38452.411</v>
      </c>
      <c r="P15" s="82">
        <v>58726.714</v>
      </c>
      <c r="Q15" s="82">
        <v>34328.079</v>
      </c>
      <c r="R15" s="82">
        <v>1894610</v>
      </c>
      <c r="S15" s="82">
        <v>1601101.76</v>
      </c>
      <c r="T15" s="82">
        <v>207757.336</v>
      </c>
      <c r="U15" s="83" t="s">
        <v>142</v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</row>
    <row r="16" spans="1:37" s="34" customFormat="1" ht="11.85" customHeight="1">
      <c r="A16" s="81" t="s">
        <v>143</v>
      </c>
      <c r="B16" s="82">
        <v>276776.832</v>
      </c>
      <c r="C16" s="82">
        <v>312205.982</v>
      </c>
      <c r="D16" s="82">
        <v>84993.216</v>
      </c>
      <c r="E16" s="82">
        <v>39734.649</v>
      </c>
      <c r="F16" s="82">
        <v>20436.203</v>
      </c>
      <c r="G16" s="82">
        <v>71178.044</v>
      </c>
      <c r="H16" s="82">
        <v>174468.563</v>
      </c>
      <c r="I16" s="82">
        <v>27685.162</v>
      </c>
      <c r="J16" s="82">
        <v>165463.594</v>
      </c>
      <c r="K16" s="82">
        <v>430662.208</v>
      </c>
      <c r="L16" s="82">
        <v>86172.462</v>
      </c>
      <c r="M16" s="82">
        <v>23255.274</v>
      </c>
      <c r="N16" s="82">
        <v>73008.368</v>
      </c>
      <c r="O16" s="82">
        <v>40068.945</v>
      </c>
      <c r="P16" s="82">
        <v>59664.114</v>
      </c>
      <c r="Q16" s="82">
        <v>35606.393</v>
      </c>
      <c r="R16" s="82">
        <v>1921380</v>
      </c>
      <c r="S16" s="82">
        <v>1620283.276</v>
      </c>
      <c r="T16" s="82">
        <v>216103.517</v>
      </c>
      <c r="U16" s="83" t="s">
        <v>143</v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</row>
    <row r="17" spans="1:37" s="34" customFormat="1" ht="11.85" customHeight="1">
      <c r="A17" s="81" t="s">
        <v>144</v>
      </c>
      <c r="B17" s="82">
        <v>282190.387</v>
      </c>
      <c r="C17" s="82">
        <v>319866.168</v>
      </c>
      <c r="D17" s="82">
        <v>83734.639</v>
      </c>
      <c r="E17" s="82">
        <v>40563.387</v>
      </c>
      <c r="F17" s="82">
        <v>21086.608</v>
      </c>
      <c r="G17" s="82">
        <v>73831.315</v>
      </c>
      <c r="H17" s="82">
        <v>178010.897</v>
      </c>
      <c r="I17" s="82">
        <v>28133.653</v>
      </c>
      <c r="J17" s="82">
        <v>168598.066</v>
      </c>
      <c r="K17" s="82">
        <v>440888.256</v>
      </c>
      <c r="L17" s="82">
        <v>88826.682</v>
      </c>
      <c r="M17" s="82">
        <v>23729.9</v>
      </c>
      <c r="N17" s="82">
        <v>72953.959</v>
      </c>
      <c r="O17" s="82">
        <v>41026.205</v>
      </c>
      <c r="P17" s="82">
        <v>60982.899</v>
      </c>
      <c r="Q17" s="82">
        <v>36726.956</v>
      </c>
      <c r="R17" s="82">
        <v>1961150</v>
      </c>
      <c r="S17" s="82">
        <v>1658011.178</v>
      </c>
      <c r="T17" s="82">
        <v>219404.16</v>
      </c>
      <c r="U17" s="83" t="s">
        <v>144</v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</row>
    <row r="18" spans="1:37" s="34" customFormat="1" ht="11.85" customHeight="1">
      <c r="A18" s="81" t="s">
        <v>145</v>
      </c>
      <c r="B18" s="82">
        <v>291099.607</v>
      </c>
      <c r="C18" s="82">
        <v>333718.156</v>
      </c>
      <c r="D18" s="82">
        <v>84138.236</v>
      </c>
      <c r="E18" s="82">
        <v>41617.167</v>
      </c>
      <c r="F18" s="82">
        <v>21354.439</v>
      </c>
      <c r="G18" s="82">
        <v>75806.675</v>
      </c>
      <c r="H18" s="82">
        <v>181871.063</v>
      </c>
      <c r="I18" s="82">
        <v>28288.595</v>
      </c>
      <c r="J18" s="82">
        <v>174400.651</v>
      </c>
      <c r="K18" s="82">
        <v>452909.845</v>
      </c>
      <c r="L18" s="82">
        <v>89825.374</v>
      </c>
      <c r="M18" s="82">
        <v>24182.474</v>
      </c>
      <c r="N18" s="82">
        <v>74097.577</v>
      </c>
      <c r="O18" s="82">
        <v>41578.425</v>
      </c>
      <c r="P18" s="82">
        <v>61806.581</v>
      </c>
      <c r="Q18" s="82">
        <v>37725.153</v>
      </c>
      <c r="R18" s="82">
        <v>2014420</v>
      </c>
      <c r="S18" s="82">
        <v>1706974.865</v>
      </c>
      <c r="T18" s="82">
        <v>223306.917</v>
      </c>
      <c r="U18" s="83" t="s">
        <v>145</v>
      </c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</row>
    <row r="19" spans="1:37" s="34" customFormat="1" ht="11.85" customHeight="1">
      <c r="A19" s="81" t="s">
        <v>146</v>
      </c>
      <c r="B19" s="82">
        <v>300726.693</v>
      </c>
      <c r="C19" s="82">
        <v>344291.959</v>
      </c>
      <c r="D19" s="82">
        <v>84769.618</v>
      </c>
      <c r="E19" s="82">
        <v>43447.487</v>
      </c>
      <c r="F19" s="82">
        <v>21397.281</v>
      </c>
      <c r="G19" s="82">
        <v>76312.045</v>
      </c>
      <c r="H19" s="82">
        <v>189129.609</v>
      </c>
      <c r="I19" s="82">
        <v>29057.356</v>
      </c>
      <c r="J19" s="82">
        <v>178196.099</v>
      </c>
      <c r="K19" s="82">
        <v>456586.662</v>
      </c>
      <c r="L19" s="82">
        <v>91936.788</v>
      </c>
      <c r="M19" s="82">
        <v>24566.001</v>
      </c>
      <c r="N19" s="82">
        <v>75612.248</v>
      </c>
      <c r="O19" s="82">
        <v>42088.351</v>
      </c>
      <c r="P19" s="82">
        <v>62416.666</v>
      </c>
      <c r="Q19" s="82">
        <v>38945.161</v>
      </c>
      <c r="R19" s="82">
        <v>2059480</v>
      </c>
      <c r="S19" s="82">
        <v>1745559.803</v>
      </c>
      <c r="T19" s="82">
        <v>229150.603</v>
      </c>
      <c r="U19" s="83" t="s">
        <v>146</v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</row>
    <row r="20" spans="1:55" s="59" customFormat="1" ht="11.85" customHeight="1">
      <c r="A20" s="81" t="s">
        <v>3</v>
      </c>
      <c r="B20" s="82">
        <v>308822.815</v>
      </c>
      <c r="C20" s="82">
        <v>357900.377</v>
      </c>
      <c r="D20" s="82">
        <v>85533.839</v>
      </c>
      <c r="E20" s="82">
        <v>44672.037</v>
      </c>
      <c r="F20" s="82">
        <v>22289.773</v>
      </c>
      <c r="G20" s="82">
        <v>77837.338</v>
      </c>
      <c r="H20" s="82">
        <v>193585.833</v>
      </c>
      <c r="I20" s="82">
        <v>29253.346</v>
      </c>
      <c r="J20" s="82">
        <v>183712.289</v>
      </c>
      <c r="K20" s="82">
        <v>465177.118</v>
      </c>
      <c r="L20" s="82">
        <v>93617.395</v>
      </c>
      <c r="M20" s="82">
        <v>25343.298</v>
      </c>
      <c r="N20" s="82">
        <v>75609.345</v>
      </c>
      <c r="O20" s="82">
        <v>42470.044</v>
      </c>
      <c r="P20" s="82">
        <v>63740.395</v>
      </c>
      <c r="Q20" s="82">
        <v>39524.761</v>
      </c>
      <c r="R20" s="82">
        <v>2109090</v>
      </c>
      <c r="S20" s="82">
        <v>1792026.631</v>
      </c>
      <c r="T20" s="82">
        <v>231529.533</v>
      </c>
      <c r="U20" s="83" t="s">
        <v>3</v>
      </c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</row>
    <row r="21" spans="1:55" s="59" customFormat="1" ht="11.85" customHeight="1">
      <c r="A21" s="81" t="s">
        <v>38</v>
      </c>
      <c r="B21" s="82">
        <v>323077.717</v>
      </c>
      <c r="C21" s="82">
        <v>371890.466</v>
      </c>
      <c r="D21" s="82">
        <v>86367.673</v>
      </c>
      <c r="E21" s="82">
        <v>45763.64</v>
      </c>
      <c r="F21" s="82">
        <v>23072.93</v>
      </c>
      <c r="G21" s="82">
        <v>82158.438</v>
      </c>
      <c r="H21" s="82">
        <v>200761.609</v>
      </c>
      <c r="I21" s="82">
        <v>29686.048</v>
      </c>
      <c r="J21" s="82">
        <v>187133.226</v>
      </c>
      <c r="K21" s="82">
        <v>475512.782</v>
      </c>
      <c r="L21" s="82">
        <v>93851.049</v>
      </c>
      <c r="M21" s="82">
        <v>25899.369</v>
      </c>
      <c r="N21" s="82">
        <v>78041.986</v>
      </c>
      <c r="O21" s="82">
        <v>43108.196</v>
      </c>
      <c r="P21" s="82">
        <v>65653.194</v>
      </c>
      <c r="Q21" s="82">
        <v>40561.678</v>
      </c>
      <c r="R21" s="82">
        <v>2172540</v>
      </c>
      <c r="S21" s="82">
        <v>1849010.78</v>
      </c>
      <c r="T21" s="82">
        <v>237161.548</v>
      </c>
      <c r="U21" s="83" t="s">
        <v>38</v>
      </c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</row>
    <row r="22" spans="1:55" s="59" customFormat="1" ht="11.85" customHeight="1">
      <c r="A22" s="81" t="s">
        <v>39</v>
      </c>
      <c r="B22" s="82">
        <v>325510.403</v>
      </c>
      <c r="C22" s="82">
        <v>380498.164</v>
      </c>
      <c r="D22" s="82">
        <v>86095.911</v>
      </c>
      <c r="E22" s="82">
        <v>46254.281</v>
      </c>
      <c r="F22" s="82">
        <v>23656.8</v>
      </c>
      <c r="G22" s="82">
        <v>83116.203</v>
      </c>
      <c r="H22" s="82">
        <v>201388.983</v>
      </c>
      <c r="I22" s="82">
        <v>29881.577</v>
      </c>
      <c r="J22" s="82">
        <v>186124.052</v>
      </c>
      <c r="K22" s="82">
        <v>482969.756</v>
      </c>
      <c r="L22" s="82">
        <v>95725.116</v>
      </c>
      <c r="M22" s="82">
        <v>25851.789</v>
      </c>
      <c r="N22" s="82">
        <v>80674.705</v>
      </c>
      <c r="O22" s="82">
        <v>44510.693</v>
      </c>
      <c r="P22" s="82">
        <v>64774.288</v>
      </c>
      <c r="Q22" s="82">
        <v>41087.28</v>
      </c>
      <c r="R22" s="82">
        <v>2198120</v>
      </c>
      <c r="S22" s="82">
        <v>1869615.554</v>
      </c>
      <c r="T22" s="82">
        <v>242408.536</v>
      </c>
      <c r="U22" s="83" t="s">
        <v>39</v>
      </c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</row>
    <row r="23" spans="1:55" s="59" customFormat="1" ht="11.85" customHeight="1">
      <c r="A23" s="81" t="s">
        <v>40</v>
      </c>
      <c r="B23" s="82">
        <v>329164.078</v>
      </c>
      <c r="C23" s="82">
        <v>378243.56</v>
      </c>
      <c r="D23" s="82">
        <v>85340.748</v>
      </c>
      <c r="E23" s="82">
        <v>46598.382</v>
      </c>
      <c r="F23" s="82">
        <v>24273.11</v>
      </c>
      <c r="G23" s="82">
        <v>83480.198</v>
      </c>
      <c r="H23" s="82">
        <v>206978.564</v>
      </c>
      <c r="I23" s="82">
        <v>30069.587</v>
      </c>
      <c r="J23" s="82">
        <v>187462.335</v>
      </c>
      <c r="K23" s="82">
        <v>483033.505</v>
      </c>
      <c r="L23" s="82">
        <v>96358.081</v>
      </c>
      <c r="M23" s="82">
        <v>26107.039</v>
      </c>
      <c r="N23" s="82">
        <v>82339.152</v>
      </c>
      <c r="O23" s="82">
        <v>44755.934</v>
      </c>
      <c r="P23" s="82">
        <v>65471.791</v>
      </c>
      <c r="Q23" s="82">
        <v>41893.935</v>
      </c>
      <c r="R23" s="82">
        <v>2211570</v>
      </c>
      <c r="S23" s="82">
        <v>1880572.261</v>
      </c>
      <c r="T23" s="82">
        <v>245656.99</v>
      </c>
      <c r="U23" s="83" t="s">
        <v>40</v>
      </c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</row>
    <row r="24" spans="1:55" s="59" customFormat="1" ht="11.85" customHeight="1">
      <c r="A24" s="81" t="s">
        <v>41</v>
      </c>
      <c r="B24" s="82">
        <v>333275.845</v>
      </c>
      <c r="C24" s="82">
        <v>390718.175</v>
      </c>
      <c r="D24" s="82">
        <v>85424.513</v>
      </c>
      <c r="E24" s="82">
        <v>47824.276</v>
      </c>
      <c r="F24" s="82">
        <v>24445.624</v>
      </c>
      <c r="G24" s="82">
        <v>85435.585</v>
      </c>
      <c r="H24" s="82">
        <v>209969.938</v>
      </c>
      <c r="I24" s="82">
        <v>30438.378</v>
      </c>
      <c r="J24" s="82">
        <v>192288.063</v>
      </c>
      <c r="K24" s="82">
        <v>496190.855</v>
      </c>
      <c r="L24" s="82">
        <v>99310.379</v>
      </c>
      <c r="M24" s="82">
        <v>27243.97</v>
      </c>
      <c r="N24" s="82">
        <v>84603.433</v>
      </c>
      <c r="O24" s="82">
        <v>45627.73</v>
      </c>
      <c r="P24" s="82">
        <v>66893.507</v>
      </c>
      <c r="Q24" s="82">
        <v>42829.725</v>
      </c>
      <c r="R24" s="82">
        <v>2262520</v>
      </c>
      <c r="S24" s="82">
        <v>1925771.941</v>
      </c>
      <c r="T24" s="82">
        <v>251323.542</v>
      </c>
      <c r="U24" s="83" t="s">
        <v>41</v>
      </c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</row>
    <row r="25" spans="1:55" s="59" customFormat="1" ht="11.85" customHeight="1">
      <c r="A25" s="81" t="s">
        <v>43</v>
      </c>
      <c r="B25" s="82">
        <v>335788.716</v>
      </c>
      <c r="C25" s="82">
        <v>396415.87</v>
      </c>
      <c r="D25" s="82">
        <v>87187.992</v>
      </c>
      <c r="E25" s="82">
        <v>48463.259</v>
      </c>
      <c r="F25" s="82">
        <v>24848.377</v>
      </c>
      <c r="G25" s="82">
        <v>87134.971</v>
      </c>
      <c r="H25" s="82">
        <v>211230.387</v>
      </c>
      <c r="I25" s="82">
        <v>30457.09</v>
      </c>
      <c r="J25" s="82">
        <v>197327.914</v>
      </c>
      <c r="K25" s="82">
        <v>501286.05</v>
      </c>
      <c r="L25" s="82">
        <v>99565.67</v>
      </c>
      <c r="M25" s="82">
        <v>28541.973</v>
      </c>
      <c r="N25" s="82">
        <v>84380.687</v>
      </c>
      <c r="O25" s="82">
        <v>45598.7</v>
      </c>
      <c r="P25" s="82">
        <v>67269.411</v>
      </c>
      <c r="Q25" s="82">
        <v>42812.923</v>
      </c>
      <c r="R25" s="82">
        <v>2288310</v>
      </c>
      <c r="S25" s="82">
        <v>1949409.339</v>
      </c>
      <c r="T25" s="82">
        <v>251712.659</v>
      </c>
      <c r="U25" s="83" t="s">
        <v>43</v>
      </c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</row>
    <row r="26" spans="1:55" s="59" customFormat="1" ht="11.85" customHeight="1">
      <c r="A26" s="81" t="s">
        <v>96</v>
      </c>
      <c r="B26" s="82">
        <v>357283.378</v>
      </c>
      <c r="C26" s="82">
        <v>413508.385</v>
      </c>
      <c r="D26" s="82">
        <v>90562.56</v>
      </c>
      <c r="E26" s="82">
        <v>50769.902</v>
      </c>
      <c r="F26" s="82">
        <v>26077.306</v>
      </c>
      <c r="G26" s="82">
        <v>88324.628</v>
      </c>
      <c r="H26" s="82">
        <v>218077.163</v>
      </c>
      <c r="I26" s="82">
        <v>31447.845</v>
      </c>
      <c r="J26" s="82">
        <v>206857.558</v>
      </c>
      <c r="K26" s="82">
        <v>518563.135</v>
      </c>
      <c r="L26" s="82">
        <v>103467.472</v>
      </c>
      <c r="M26" s="82">
        <v>29768.193</v>
      </c>
      <c r="N26" s="82">
        <v>88686.153</v>
      </c>
      <c r="O26" s="82">
        <v>47698.851</v>
      </c>
      <c r="P26" s="82">
        <v>69368.315</v>
      </c>
      <c r="Q26" s="82">
        <v>44619.152</v>
      </c>
      <c r="R26" s="82">
        <v>2385080</v>
      </c>
      <c r="S26" s="82">
        <v>2031295.533</v>
      </c>
      <c r="T26" s="82">
        <v>263221.903</v>
      </c>
      <c r="U26" s="83" t="s">
        <v>96</v>
      </c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</row>
    <row r="27" spans="1:55" s="59" customFormat="1" ht="11.85" customHeight="1">
      <c r="A27" s="81" t="s">
        <v>98</v>
      </c>
      <c r="B27" s="82">
        <v>377021.382</v>
      </c>
      <c r="C27" s="82">
        <v>433668.964</v>
      </c>
      <c r="D27" s="82">
        <v>94579.001</v>
      </c>
      <c r="E27" s="82">
        <v>52818.646</v>
      </c>
      <c r="F27" s="82">
        <v>26985.114</v>
      </c>
      <c r="G27" s="82">
        <v>91470.393</v>
      </c>
      <c r="H27" s="82">
        <v>226116.119</v>
      </c>
      <c r="I27" s="82">
        <v>33054.937</v>
      </c>
      <c r="J27" s="82">
        <v>215916.871</v>
      </c>
      <c r="K27" s="82">
        <v>548741.818</v>
      </c>
      <c r="L27" s="82">
        <v>107936.295</v>
      </c>
      <c r="M27" s="82">
        <v>31137.936</v>
      </c>
      <c r="N27" s="82">
        <v>92656.908</v>
      </c>
      <c r="O27" s="82">
        <v>49845.616</v>
      </c>
      <c r="P27" s="82">
        <v>71051.972</v>
      </c>
      <c r="Q27" s="82">
        <v>46548.036</v>
      </c>
      <c r="R27" s="82">
        <v>2499550</v>
      </c>
      <c r="S27" s="82">
        <v>2130046.864</v>
      </c>
      <c r="T27" s="82">
        <v>274924.143</v>
      </c>
      <c r="U27" s="83" t="s">
        <v>98</v>
      </c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</row>
    <row r="28" spans="1:55" s="59" customFormat="1" ht="11.85" customHeight="1">
      <c r="A28" s="81" t="s">
        <v>99</v>
      </c>
      <c r="B28" s="82">
        <v>381902.739</v>
      </c>
      <c r="C28" s="82">
        <v>436939.964</v>
      </c>
      <c r="D28" s="82">
        <v>98967.891</v>
      </c>
      <c r="E28" s="82">
        <v>54620.618</v>
      </c>
      <c r="F28" s="82">
        <v>27324.664</v>
      </c>
      <c r="G28" s="82">
        <v>94516.245</v>
      </c>
      <c r="H28" s="82">
        <v>229182.821</v>
      </c>
      <c r="I28" s="82">
        <v>33876.538</v>
      </c>
      <c r="J28" s="82">
        <v>221892.839</v>
      </c>
      <c r="K28" s="82">
        <v>561833.048</v>
      </c>
      <c r="L28" s="82">
        <v>109463.973</v>
      </c>
      <c r="M28" s="82">
        <v>31491.894</v>
      </c>
      <c r="N28" s="82">
        <v>93576.731</v>
      </c>
      <c r="O28" s="82">
        <v>50591.602</v>
      </c>
      <c r="P28" s="82">
        <v>73297.534</v>
      </c>
      <c r="Q28" s="82">
        <v>47010.915</v>
      </c>
      <c r="R28" s="82">
        <v>2546490</v>
      </c>
      <c r="S28" s="82">
        <v>2167845.721</v>
      </c>
      <c r="T28" s="82">
        <v>279676.404</v>
      </c>
      <c r="U28" s="83" t="s">
        <v>99</v>
      </c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</row>
    <row r="29" spans="1:55" s="59" customFormat="1" ht="11.85" customHeight="1">
      <c r="A29" s="81" t="s">
        <v>101</v>
      </c>
      <c r="B29" s="82">
        <v>353462.984</v>
      </c>
      <c r="C29" s="82">
        <v>428197.699</v>
      </c>
      <c r="D29" s="82">
        <v>99191.642</v>
      </c>
      <c r="E29" s="82">
        <v>53377.124</v>
      </c>
      <c r="F29" s="82">
        <v>24897.18</v>
      </c>
      <c r="G29" s="82">
        <v>91128.758</v>
      </c>
      <c r="H29" s="82">
        <v>219381.318</v>
      </c>
      <c r="I29" s="82">
        <v>33582.884</v>
      </c>
      <c r="J29" s="82">
        <v>212367.377</v>
      </c>
      <c r="K29" s="82">
        <v>539917.99</v>
      </c>
      <c r="L29" s="82">
        <v>106162.892</v>
      </c>
      <c r="M29" s="82">
        <v>28517.04</v>
      </c>
      <c r="N29" s="82">
        <v>90848.091</v>
      </c>
      <c r="O29" s="82">
        <v>48315.907</v>
      </c>
      <c r="P29" s="82">
        <v>71275.292</v>
      </c>
      <c r="Q29" s="82">
        <v>45105.838</v>
      </c>
      <c r="R29" s="82">
        <v>2445730</v>
      </c>
      <c r="S29" s="82">
        <v>2075308.53</v>
      </c>
      <c r="T29" s="82">
        <v>271229.844</v>
      </c>
      <c r="U29" s="83" t="s">
        <v>101</v>
      </c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</row>
    <row r="30" spans="1:55" s="59" customFormat="1" ht="11.85" customHeight="1">
      <c r="A30" s="81" t="s">
        <v>103</v>
      </c>
      <c r="B30" s="82">
        <v>382897.07</v>
      </c>
      <c r="C30" s="82">
        <v>452128.167</v>
      </c>
      <c r="D30" s="82">
        <v>103051.696</v>
      </c>
      <c r="E30" s="82">
        <v>55769.616</v>
      </c>
      <c r="F30" s="82">
        <v>26358.48</v>
      </c>
      <c r="G30" s="82">
        <v>93642.588</v>
      </c>
      <c r="H30" s="82">
        <v>226703.405</v>
      </c>
      <c r="I30" s="82">
        <v>34651.384</v>
      </c>
      <c r="J30" s="82">
        <v>225760.308</v>
      </c>
      <c r="K30" s="82">
        <v>554212.685</v>
      </c>
      <c r="L30" s="82">
        <v>112474.596</v>
      </c>
      <c r="M30" s="82">
        <v>30048.544</v>
      </c>
      <c r="N30" s="82">
        <v>94818.168</v>
      </c>
      <c r="O30" s="82">
        <v>51119.806</v>
      </c>
      <c r="P30" s="82">
        <v>72934.883</v>
      </c>
      <c r="Q30" s="82">
        <v>47828.586</v>
      </c>
      <c r="R30" s="82">
        <v>2564400</v>
      </c>
      <c r="S30" s="82">
        <v>2177160.726</v>
      </c>
      <c r="T30" s="82">
        <v>284187.56</v>
      </c>
      <c r="U30" s="83" t="s">
        <v>103</v>
      </c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</row>
    <row r="31" spans="1:55" s="59" customFormat="1" ht="11.85" customHeight="1">
      <c r="A31" s="81" t="s">
        <v>105</v>
      </c>
      <c r="B31" s="82">
        <v>405608.482</v>
      </c>
      <c r="C31" s="82">
        <v>483474.93</v>
      </c>
      <c r="D31" s="82">
        <v>108111.27</v>
      </c>
      <c r="E31" s="82">
        <v>57467.918</v>
      </c>
      <c r="F31" s="82">
        <v>27245.111</v>
      </c>
      <c r="G31" s="82">
        <v>94663.573</v>
      </c>
      <c r="H31" s="82">
        <v>236927.158</v>
      </c>
      <c r="I31" s="82">
        <v>36159.9</v>
      </c>
      <c r="J31" s="82">
        <v>239724.981</v>
      </c>
      <c r="K31" s="82">
        <v>577122.668</v>
      </c>
      <c r="L31" s="82">
        <v>117322.673</v>
      </c>
      <c r="M31" s="82">
        <v>31789.9</v>
      </c>
      <c r="N31" s="82">
        <v>99403.201</v>
      </c>
      <c r="O31" s="82">
        <v>51982.673</v>
      </c>
      <c r="P31" s="82">
        <v>75930.13</v>
      </c>
      <c r="Q31" s="82">
        <v>50625.423</v>
      </c>
      <c r="R31" s="82">
        <v>2693560</v>
      </c>
      <c r="S31" s="82">
        <v>2289809.606</v>
      </c>
      <c r="T31" s="82">
        <v>295639.115</v>
      </c>
      <c r="U31" s="83" t="s">
        <v>105</v>
      </c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</row>
    <row r="32" spans="1:55" s="59" customFormat="1" ht="11.85" customHeight="1">
      <c r="A32" s="81" t="s">
        <v>206</v>
      </c>
      <c r="B32" s="82">
        <v>414607.96</v>
      </c>
      <c r="C32" s="82">
        <v>496512.134</v>
      </c>
      <c r="D32" s="82">
        <v>109771.987</v>
      </c>
      <c r="E32" s="82">
        <v>58904.611</v>
      </c>
      <c r="F32" s="82">
        <v>28516.511</v>
      </c>
      <c r="G32" s="82">
        <v>97009.22</v>
      </c>
      <c r="H32" s="82">
        <v>237951.134</v>
      </c>
      <c r="I32" s="82">
        <v>36420.649</v>
      </c>
      <c r="J32" s="82">
        <v>244816.998</v>
      </c>
      <c r="K32" s="82">
        <v>582710.059</v>
      </c>
      <c r="L32" s="82">
        <v>120490.07</v>
      </c>
      <c r="M32" s="82">
        <v>32017.608</v>
      </c>
      <c r="N32" s="82">
        <v>101329.875</v>
      </c>
      <c r="O32" s="82">
        <v>54120.084</v>
      </c>
      <c r="P32" s="82">
        <v>78768.275</v>
      </c>
      <c r="Q32" s="82">
        <v>51362.824</v>
      </c>
      <c r="R32" s="82">
        <v>2745310</v>
      </c>
      <c r="S32" s="82">
        <v>2333399.969</v>
      </c>
      <c r="T32" s="82">
        <v>302138.043</v>
      </c>
      <c r="U32" s="83" t="s">
        <v>206</v>
      </c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</row>
    <row r="33" spans="1:55" s="59" customFormat="1" ht="11.85" customHeight="1">
      <c r="A33" s="81" t="s">
        <v>229</v>
      </c>
      <c r="B33" s="82">
        <v>425366.498</v>
      </c>
      <c r="C33" s="82">
        <v>511943.18</v>
      </c>
      <c r="D33" s="82">
        <v>112881.339</v>
      </c>
      <c r="E33" s="82">
        <v>60536.704</v>
      </c>
      <c r="F33" s="82">
        <v>28824.268</v>
      </c>
      <c r="G33" s="82">
        <v>101144.78</v>
      </c>
      <c r="H33" s="82">
        <v>243459.202</v>
      </c>
      <c r="I33" s="82">
        <v>37627.022</v>
      </c>
      <c r="J33" s="82">
        <v>247883.092</v>
      </c>
      <c r="K33" s="82">
        <v>594356.299</v>
      </c>
      <c r="L33" s="82">
        <v>123016.145</v>
      </c>
      <c r="M33" s="82">
        <v>31715.719</v>
      </c>
      <c r="N33" s="82">
        <v>104138.739</v>
      </c>
      <c r="O33" s="82">
        <v>55049.223</v>
      </c>
      <c r="P33" s="82">
        <v>80006.908</v>
      </c>
      <c r="Q33" s="82">
        <v>53400.893</v>
      </c>
      <c r="R33" s="82">
        <v>2811350</v>
      </c>
      <c r="S33" s="82">
        <v>2387716.091</v>
      </c>
      <c r="T33" s="82">
        <v>310752.581</v>
      </c>
      <c r="U33" s="83" t="s">
        <v>229</v>
      </c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</row>
    <row r="34" spans="1:55" s="59" customFormat="1" ht="11.85" customHeight="1">
      <c r="A34" s="81" t="s">
        <v>233</v>
      </c>
      <c r="B34" s="82">
        <v>442682.643</v>
      </c>
      <c r="C34" s="82">
        <v>534065.763</v>
      </c>
      <c r="D34" s="82">
        <v>118518.729</v>
      </c>
      <c r="E34" s="82">
        <v>63741.58</v>
      </c>
      <c r="F34" s="82">
        <v>29797.97</v>
      </c>
      <c r="G34" s="82">
        <v>103431.261</v>
      </c>
      <c r="H34" s="82">
        <v>253765.209</v>
      </c>
      <c r="I34" s="82">
        <v>39406.524</v>
      </c>
      <c r="J34" s="82">
        <v>259057.815</v>
      </c>
      <c r="K34" s="82">
        <v>617470.4</v>
      </c>
      <c r="L34" s="82">
        <v>127527.701</v>
      </c>
      <c r="M34" s="82">
        <v>33254.368</v>
      </c>
      <c r="N34" s="82">
        <v>109327.533</v>
      </c>
      <c r="O34" s="82">
        <v>56317.913</v>
      </c>
      <c r="P34" s="82">
        <v>82868.069</v>
      </c>
      <c r="Q34" s="82">
        <v>56196.53</v>
      </c>
      <c r="R34" s="82">
        <v>2927430</v>
      </c>
      <c r="S34" s="82">
        <v>2483921.199</v>
      </c>
      <c r="T34" s="82">
        <v>324990.08</v>
      </c>
      <c r="U34" s="83" t="s">
        <v>233</v>
      </c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</row>
    <row r="35" spans="1:55" s="59" customFormat="1" ht="11.85" customHeight="1">
      <c r="A35" s="81" t="s">
        <v>234</v>
      </c>
      <c r="B35" s="82">
        <v>463346.012</v>
      </c>
      <c r="C35" s="82">
        <v>554688.088</v>
      </c>
      <c r="D35" s="82">
        <v>124913.913</v>
      </c>
      <c r="E35" s="82">
        <v>65348.288</v>
      </c>
      <c r="F35" s="82">
        <v>30494</v>
      </c>
      <c r="G35" s="82">
        <v>108166.297</v>
      </c>
      <c r="H35" s="82">
        <v>260262.949</v>
      </c>
      <c r="I35" s="82">
        <v>40070.426</v>
      </c>
      <c r="J35" s="82">
        <v>261398.628</v>
      </c>
      <c r="K35" s="82">
        <v>637270.435</v>
      </c>
      <c r="L35" s="82">
        <v>132923.9</v>
      </c>
      <c r="M35" s="82">
        <v>34038.664</v>
      </c>
      <c r="N35" s="82">
        <v>113587.903</v>
      </c>
      <c r="O35" s="82">
        <v>57395.937</v>
      </c>
      <c r="P35" s="82">
        <v>84799.052</v>
      </c>
      <c r="Q35" s="82">
        <v>57475.509</v>
      </c>
      <c r="R35" s="82">
        <v>3026180</v>
      </c>
      <c r="S35" s="82">
        <v>2567388.025</v>
      </c>
      <c r="T35" s="82">
        <v>333878.063</v>
      </c>
      <c r="U35" s="83" t="s">
        <v>234</v>
      </c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</row>
    <row r="36" spans="1:55" s="59" customFormat="1" ht="11.85" customHeight="1">
      <c r="A36" s="81" t="s">
        <v>251</v>
      </c>
      <c r="B36" s="82">
        <v>474915.824</v>
      </c>
      <c r="C36" s="82">
        <v>577717.331</v>
      </c>
      <c r="D36" s="82">
        <v>133210.311</v>
      </c>
      <c r="E36" s="82">
        <v>67453.089</v>
      </c>
      <c r="F36" s="82">
        <v>31359.684</v>
      </c>
      <c r="G36" s="82">
        <v>110541.4</v>
      </c>
      <c r="H36" s="82">
        <v>271154.746</v>
      </c>
      <c r="I36" s="82">
        <v>41088.878</v>
      </c>
      <c r="J36" s="82">
        <v>280611.474</v>
      </c>
      <c r="K36" s="82">
        <v>653374.66</v>
      </c>
      <c r="L36" s="82">
        <v>136301.266</v>
      </c>
      <c r="M36" s="82">
        <v>34264.009</v>
      </c>
      <c r="N36" s="82">
        <v>117236.822</v>
      </c>
      <c r="O36" s="82">
        <v>58990.85</v>
      </c>
      <c r="P36" s="82">
        <v>87511.535</v>
      </c>
      <c r="Q36" s="82">
        <v>59008.118</v>
      </c>
      <c r="R36" s="82">
        <v>3134740</v>
      </c>
      <c r="S36" s="82">
        <v>2657751.929</v>
      </c>
      <c r="T36" s="82">
        <v>343777.757</v>
      </c>
      <c r="U36" s="83" t="s">
        <v>251</v>
      </c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</row>
    <row r="37" spans="1:55" s="59" customFormat="1" ht="11.85" customHeight="1">
      <c r="A37" s="81" t="s">
        <v>267</v>
      </c>
      <c r="B37" s="82">
        <v>497298.532</v>
      </c>
      <c r="C37" s="82">
        <v>605751.666</v>
      </c>
      <c r="D37" s="82">
        <v>141322.106</v>
      </c>
      <c r="E37" s="82">
        <v>70643.983</v>
      </c>
      <c r="F37" s="82">
        <v>32388.65</v>
      </c>
      <c r="G37" s="82">
        <v>116588.579</v>
      </c>
      <c r="H37" s="82">
        <v>280094.203</v>
      </c>
      <c r="I37" s="82">
        <v>44182.995</v>
      </c>
      <c r="J37" s="82">
        <v>287901.54</v>
      </c>
      <c r="K37" s="82">
        <v>678970.35</v>
      </c>
      <c r="L37" s="82">
        <v>140117.352</v>
      </c>
      <c r="M37" s="82">
        <v>35346.995</v>
      </c>
      <c r="N37" s="82">
        <v>121844.21</v>
      </c>
      <c r="O37" s="82">
        <v>60908.524</v>
      </c>
      <c r="P37" s="82">
        <v>92619.902</v>
      </c>
      <c r="Q37" s="82">
        <v>61180.403</v>
      </c>
      <c r="R37" s="82">
        <v>3267160</v>
      </c>
      <c r="S37" s="82">
        <v>2767077.769</v>
      </c>
      <c r="T37" s="82">
        <v>358760.115</v>
      </c>
      <c r="U37" s="83" t="s">
        <v>267</v>
      </c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</row>
    <row r="38" spans="1:55" s="59" customFormat="1" ht="11.85" customHeight="1">
      <c r="A38" s="81" t="s">
        <v>268</v>
      </c>
      <c r="B38" s="82">
        <v>516670.072</v>
      </c>
      <c r="C38" s="82">
        <v>620277.238</v>
      </c>
      <c r="D38" s="82">
        <v>149390.917</v>
      </c>
      <c r="E38" s="82">
        <v>72707.542</v>
      </c>
      <c r="F38" s="82">
        <v>32928.918</v>
      </c>
      <c r="G38" s="82">
        <v>118960.882</v>
      </c>
      <c r="H38" s="82">
        <v>286127.505</v>
      </c>
      <c r="I38" s="82">
        <v>44332.471</v>
      </c>
      <c r="J38" s="82">
        <v>297590.367</v>
      </c>
      <c r="K38" s="82">
        <v>703064.988</v>
      </c>
      <c r="L38" s="82">
        <v>143060.323</v>
      </c>
      <c r="M38" s="82">
        <v>35871.316</v>
      </c>
      <c r="N38" s="82">
        <v>125180.27</v>
      </c>
      <c r="O38" s="82">
        <v>62039.303</v>
      </c>
      <c r="P38" s="82">
        <v>95007.917</v>
      </c>
      <c r="Q38" s="82">
        <v>62239.962</v>
      </c>
      <c r="R38" s="82">
        <v>3365450</v>
      </c>
      <c r="S38" s="82">
        <v>2849559.526</v>
      </c>
      <c r="T38" s="82">
        <v>366499.548</v>
      </c>
      <c r="U38" s="83" t="s">
        <v>268</v>
      </c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</row>
    <row r="39" spans="1:55" s="59" customFormat="1" ht="11.85" customHeight="1">
      <c r="A39" s="81" t="s">
        <v>270</v>
      </c>
      <c r="B39" s="82">
        <v>525347.372</v>
      </c>
      <c r="C39" s="82">
        <v>643982.292</v>
      </c>
      <c r="D39" s="82">
        <v>157130.744</v>
      </c>
      <c r="E39" s="82">
        <v>76024.198</v>
      </c>
      <c r="F39" s="82">
        <v>33177.495</v>
      </c>
      <c r="G39" s="82">
        <v>124854.815</v>
      </c>
      <c r="H39" s="82">
        <v>295778.945</v>
      </c>
      <c r="I39" s="82">
        <v>47571.34</v>
      </c>
      <c r="J39" s="82">
        <v>310743.525</v>
      </c>
      <c r="K39" s="82">
        <v>717358.939</v>
      </c>
      <c r="L39" s="82">
        <v>146985.22</v>
      </c>
      <c r="M39" s="82">
        <v>35855.268</v>
      </c>
      <c r="N39" s="82">
        <v>130348.083</v>
      </c>
      <c r="O39" s="82">
        <v>64691.765</v>
      </c>
      <c r="P39" s="82">
        <v>99607.066</v>
      </c>
      <c r="Q39" s="82">
        <v>63802.955</v>
      </c>
      <c r="R39" s="82">
        <v>3473260</v>
      </c>
      <c r="S39" s="82">
        <v>2933690.937</v>
      </c>
      <c r="T39" s="82">
        <v>382438.341</v>
      </c>
      <c r="U39" s="83" t="s">
        <v>270</v>
      </c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</row>
    <row r="40" spans="1:55" s="59" customFormat="1" ht="11.85" customHeight="1">
      <c r="A40" s="81" t="s">
        <v>272</v>
      </c>
      <c r="B40" s="82">
        <v>509322.146</v>
      </c>
      <c r="C40" s="82">
        <v>630529.644</v>
      </c>
      <c r="D40" s="82">
        <v>156761.996</v>
      </c>
      <c r="E40" s="82">
        <v>75757.477</v>
      </c>
      <c r="F40" s="82">
        <v>32166.481</v>
      </c>
      <c r="G40" s="82">
        <v>119941.384</v>
      </c>
      <c r="H40" s="82">
        <v>288126.777</v>
      </c>
      <c r="I40" s="82">
        <v>46942.204</v>
      </c>
      <c r="J40" s="82">
        <v>303695.541</v>
      </c>
      <c r="K40" s="82">
        <v>707186.001</v>
      </c>
      <c r="L40" s="82">
        <v>144557.66</v>
      </c>
      <c r="M40" s="82">
        <v>34628.119</v>
      </c>
      <c r="N40" s="82">
        <v>128678.979</v>
      </c>
      <c r="O40" s="82">
        <v>64198.174</v>
      </c>
      <c r="P40" s="82">
        <v>99696.279</v>
      </c>
      <c r="Q40" s="82">
        <v>63241.148</v>
      </c>
      <c r="R40" s="82">
        <v>3405430</v>
      </c>
      <c r="S40" s="82">
        <v>2869850.032</v>
      </c>
      <c r="T40" s="82">
        <v>378817.982</v>
      </c>
      <c r="U40" s="83" t="s">
        <v>272</v>
      </c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</row>
    <row r="41" spans="1:55" s="59" customFormat="1" ht="11.85" customHeight="1">
      <c r="A41" s="81" t="s">
        <v>275</v>
      </c>
      <c r="B41" s="82">
        <v>538948.087</v>
      </c>
      <c r="C41" s="82">
        <v>666388.281</v>
      </c>
      <c r="D41" s="82">
        <v>165457.37</v>
      </c>
      <c r="E41" s="82">
        <v>80562.48</v>
      </c>
      <c r="F41" s="82">
        <v>35150.92</v>
      </c>
      <c r="G41" s="82">
        <v>130873.055</v>
      </c>
      <c r="H41" s="82">
        <v>303309.984</v>
      </c>
      <c r="I41" s="82">
        <v>49870.986</v>
      </c>
      <c r="J41" s="82">
        <v>315720.294</v>
      </c>
      <c r="K41" s="82">
        <v>742818.181</v>
      </c>
      <c r="L41" s="82">
        <v>162169.012</v>
      </c>
      <c r="M41" s="82">
        <v>36111.681</v>
      </c>
      <c r="N41" s="82">
        <v>134983.845</v>
      </c>
      <c r="O41" s="82">
        <v>68252.695</v>
      </c>
      <c r="P41" s="82">
        <v>104708.881</v>
      </c>
      <c r="Q41" s="82">
        <v>66424.261</v>
      </c>
      <c r="R41" s="82">
        <v>3601750</v>
      </c>
      <c r="S41" s="82">
        <v>3036198.376</v>
      </c>
      <c r="T41" s="82">
        <v>400094.267</v>
      </c>
      <c r="U41" s="83" t="s">
        <v>275</v>
      </c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</row>
    <row r="42" spans="1:55" s="59" customFormat="1" ht="11.85" customHeight="1">
      <c r="A42" s="81" t="s">
        <v>277</v>
      </c>
      <c r="B42" s="82">
        <v>572837.461</v>
      </c>
      <c r="C42" s="82">
        <v>716783.685</v>
      </c>
      <c r="D42" s="82">
        <v>179378.72</v>
      </c>
      <c r="E42" s="82">
        <v>88799.86</v>
      </c>
      <c r="F42" s="82">
        <v>38697.713</v>
      </c>
      <c r="G42" s="82">
        <v>144219.671</v>
      </c>
      <c r="H42" s="82">
        <v>323351.512</v>
      </c>
      <c r="I42" s="82">
        <v>53440.205</v>
      </c>
      <c r="J42" s="82">
        <v>339414.194</v>
      </c>
      <c r="K42" s="82">
        <v>793790.161</v>
      </c>
      <c r="L42" s="82">
        <v>171698.648</v>
      </c>
      <c r="M42" s="82">
        <v>38505.44</v>
      </c>
      <c r="N42" s="82">
        <v>146510.624</v>
      </c>
      <c r="O42" s="82">
        <v>75436.324</v>
      </c>
      <c r="P42" s="82">
        <v>112755.292</v>
      </c>
      <c r="Q42" s="82">
        <v>71430.492</v>
      </c>
      <c r="R42" s="82">
        <v>3867050</v>
      </c>
      <c r="S42" s="82">
        <v>3252053.777</v>
      </c>
      <c r="T42" s="82">
        <v>435617.505</v>
      </c>
      <c r="U42" s="83" t="s">
        <v>277</v>
      </c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</row>
    <row r="43" spans="1:55" s="59" customFormat="1" ht="6.2" customHeight="1">
      <c r="A43" s="131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131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</row>
    <row r="44" spans="2:37" s="46" customFormat="1" ht="11.85" customHeight="1">
      <c r="B44" s="344" t="s">
        <v>2</v>
      </c>
      <c r="C44" s="344"/>
      <c r="D44" s="344"/>
      <c r="E44" s="344"/>
      <c r="F44" s="344"/>
      <c r="G44" s="344"/>
      <c r="H44" s="344"/>
      <c r="I44" s="344"/>
      <c r="J44" s="344"/>
      <c r="K44" s="344"/>
      <c r="L44" s="344" t="s">
        <v>2</v>
      </c>
      <c r="M44" s="344"/>
      <c r="N44" s="344"/>
      <c r="O44" s="344"/>
      <c r="P44" s="344"/>
      <c r="Q44" s="344"/>
      <c r="R44" s="344"/>
      <c r="S44" s="344"/>
      <c r="T44" s="344"/>
      <c r="U44" s="33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</row>
    <row r="45" spans="1:37" s="46" customFormat="1" ht="6.2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</row>
    <row r="46" spans="1:37" s="46" customFormat="1" ht="11.85" customHeight="1">
      <c r="A46" s="47">
        <v>1992</v>
      </c>
      <c r="B46" s="237">
        <f aca="true" t="shared" si="0" ref="B46:T46">B12*100/B11-100</f>
        <v>5.344981584606174</v>
      </c>
      <c r="C46" s="237">
        <f t="shared" si="0"/>
        <v>7.522479416083115</v>
      </c>
      <c r="D46" s="237">
        <f t="shared" si="0"/>
        <v>10.52008541562573</v>
      </c>
      <c r="E46" s="237">
        <f t="shared" si="0"/>
        <v>24.753744960436407</v>
      </c>
      <c r="F46" s="237">
        <f t="shared" si="0"/>
        <v>3.044189793669645</v>
      </c>
      <c r="G46" s="237">
        <f t="shared" si="0"/>
        <v>4.159825716998341</v>
      </c>
      <c r="H46" s="237">
        <f t="shared" si="0"/>
        <v>5.681381794317517</v>
      </c>
      <c r="I46" s="237">
        <f t="shared" si="0"/>
        <v>23.213381113174506</v>
      </c>
      <c r="J46" s="237">
        <f t="shared" si="0"/>
        <v>6.0764212232779755</v>
      </c>
      <c r="K46" s="237">
        <f t="shared" si="0"/>
        <v>5.400455104224363</v>
      </c>
      <c r="L46" s="237">
        <f t="shared" si="0"/>
        <v>4.835733809325305</v>
      </c>
      <c r="M46" s="237">
        <f t="shared" si="0"/>
        <v>3.8303595350636357</v>
      </c>
      <c r="N46" s="237">
        <f t="shared" si="0"/>
        <v>24.345939991127338</v>
      </c>
      <c r="O46" s="237">
        <f t="shared" si="0"/>
        <v>24.9318151091085</v>
      </c>
      <c r="P46" s="237">
        <f t="shared" si="0"/>
        <v>5.719929799898409</v>
      </c>
      <c r="Q46" s="237">
        <f t="shared" si="0"/>
        <v>33.52566481294073</v>
      </c>
      <c r="R46" s="237">
        <f t="shared" si="0"/>
        <v>7.331315424391477</v>
      </c>
      <c r="S46" s="237">
        <f t="shared" si="0"/>
        <v>5.758269481277438</v>
      </c>
      <c r="T46" s="237">
        <f t="shared" si="0"/>
        <v>25.826807095978026</v>
      </c>
      <c r="U46" s="7">
        <v>1992</v>
      </c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</row>
    <row r="47" spans="1:37" s="46" customFormat="1" ht="11.85" customHeight="1">
      <c r="A47" s="47">
        <v>1993</v>
      </c>
      <c r="B47" s="237">
        <f aca="true" t="shared" si="1" ref="B47:B76">B13*100/B12-100</f>
        <v>-0.8302425962353368</v>
      </c>
      <c r="C47" s="237">
        <f aca="true" t="shared" si="2" ref="C47:T47">C13*100/C12-100</f>
        <v>1.706325070886848</v>
      </c>
      <c r="D47" s="237">
        <f t="shared" si="2"/>
        <v>7.29850617963821</v>
      </c>
      <c r="E47" s="237">
        <f t="shared" si="2"/>
        <v>21.596455781114486</v>
      </c>
      <c r="F47" s="237">
        <f t="shared" si="2"/>
        <v>-0.35790375291665555</v>
      </c>
      <c r="G47" s="237">
        <f t="shared" si="2"/>
        <v>3.580716448563436</v>
      </c>
      <c r="H47" s="237">
        <f t="shared" si="2"/>
        <v>1.6706504585263673</v>
      </c>
      <c r="I47" s="237">
        <f t="shared" si="2"/>
        <v>19.726305937689887</v>
      </c>
      <c r="J47" s="237">
        <f t="shared" si="2"/>
        <v>1.9423193523887932</v>
      </c>
      <c r="K47" s="237">
        <f t="shared" si="2"/>
        <v>0.6929273203706288</v>
      </c>
      <c r="L47" s="237">
        <f t="shared" si="2"/>
        <v>-0.11757871800713815</v>
      </c>
      <c r="M47" s="237">
        <f t="shared" si="2"/>
        <v>-1.5005413379458332</v>
      </c>
      <c r="N47" s="237">
        <f t="shared" si="2"/>
        <v>21.169051913045593</v>
      </c>
      <c r="O47" s="237">
        <f t="shared" si="2"/>
        <v>22.881338628956257</v>
      </c>
      <c r="P47" s="237">
        <f t="shared" si="2"/>
        <v>1.9133237005177506</v>
      </c>
      <c r="Q47" s="237">
        <f t="shared" si="2"/>
        <v>22.571229580129497</v>
      </c>
      <c r="R47" s="237">
        <f t="shared" si="2"/>
        <v>2.8688765378423824</v>
      </c>
      <c r="S47" s="237">
        <f t="shared" si="2"/>
        <v>0.9340342591777073</v>
      </c>
      <c r="T47" s="237">
        <f t="shared" si="2"/>
        <v>21.61583342244468</v>
      </c>
      <c r="U47" s="7">
        <v>1993</v>
      </c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</row>
    <row r="48" spans="1:37" s="46" customFormat="1" ht="11.85" customHeight="1">
      <c r="A48" s="47">
        <v>1994</v>
      </c>
      <c r="B48" s="237">
        <f t="shared" si="1"/>
        <v>3.508802344736594</v>
      </c>
      <c r="C48" s="237">
        <f aca="true" t="shared" si="3" ref="C48:T48">C14*100/C13-100</f>
        <v>3.5947476347166827</v>
      </c>
      <c r="D48" s="237">
        <f t="shared" si="3"/>
        <v>3.289374141837925</v>
      </c>
      <c r="E48" s="237">
        <f t="shared" si="3"/>
        <v>15.387542243923818</v>
      </c>
      <c r="F48" s="237">
        <f t="shared" si="3"/>
        <v>3.20719459313446</v>
      </c>
      <c r="G48" s="237">
        <f t="shared" si="3"/>
        <v>3.0313168560246595</v>
      </c>
      <c r="H48" s="237">
        <f t="shared" si="3"/>
        <v>2.591225607759455</v>
      </c>
      <c r="I48" s="237">
        <f t="shared" si="3"/>
        <v>15.864065949077059</v>
      </c>
      <c r="J48" s="237">
        <f t="shared" si="3"/>
        <v>4.103521667697805</v>
      </c>
      <c r="K48" s="237">
        <f t="shared" si="3"/>
        <v>2.8961091225467044</v>
      </c>
      <c r="L48" s="237">
        <f t="shared" si="3"/>
        <v>3.74198318812077</v>
      </c>
      <c r="M48" s="237">
        <f t="shared" si="3"/>
        <v>4.489182742748753</v>
      </c>
      <c r="N48" s="237">
        <f t="shared" si="3"/>
        <v>15.978140227145545</v>
      </c>
      <c r="O48" s="237">
        <f t="shared" si="3"/>
        <v>15.022883070911831</v>
      </c>
      <c r="P48" s="237">
        <f t="shared" si="3"/>
        <v>3.18032000521238</v>
      </c>
      <c r="Q48" s="237">
        <f t="shared" si="3"/>
        <v>16.68200292970765</v>
      </c>
      <c r="R48" s="237">
        <f t="shared" si="3"/>
        <v>4.492572348919694</v>
      </c>
      <c r="S48" s="237">
        <f t="shared" si="3"/>
        <v>3.314171796696442</v>
      </c>
      <c r="T48" s="237">
        <f t="shared" si="3"/>
        <v>15.793873757880107</v>
      </c>
      <c r="U48" s="7">
        <v>1994</v>
      </c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</row>
    <row r="49" spans="1:37" s="46" customFormat="1" ht="11.85" customHeight="1">
      <c r="A49" s="47">
        <v>1995</v>
      </c>
      <c r="B49" s="237">
        <f t="shared" si="1"/>
        <v>3.4652358067425695</v>
      </c>
      <c r="C49" s="237">
        <f aca="true" t="shared" si="4" ref="C49:T49">C15*100/C14-100</f>
        <v>2.8473819097743416</v>
      </c>
      <c r="D49" s="237">
        <f t="shared" si="4"/>
        <v>2.81821218861306</v>
      </c>
      <c r="E49" s="237">
        <f t="shared" si="4"/>
        <v>9.973922059095898</v>
      </c>
      <c r="F49" s="237">
        <f t="shared" si="4"/>
        <v>2.0704553872643885</v>
      </c>
      <c r="G49" s="237">
        <f t="shared" si="4"/>
        <v>2.4368243955304933</v>
      </c>
      <c r="H49" s="237">
        <f t="shared" si="4"/>
        <v>2.7549948765444014</v>
      </c>
      <c r="I49" s="237">
        <f t="shared" si="4"/>
        <v>9.255371571016042</v>
      </c>
      <c r="J49" s="237">
        <f t="shared" si="4"/>
        <v>1.1436646828313144</v>
      </c>
      <c r="K49" s="237">
        <f t="shared" si="4"/>
        <v>3.4606581944251786</v>
      </c>
      <c r="L49" s="237">
        <f t="shared" si="4"/>
        <v>3.7805620557732595</v>
      </c>
      <c r="M49" s="237">
        <f t="shared" si="4"/>
        <v>4.067649672945578</v>
      </c>
      <c r="N49" s="237">
        <f t="shared" si="4"/>
        <v>9.961140530402417</v>
      </c>
      <c r="O49" s="237">
        <f t="shared" si="4"/>
        <v>6.209000406717678</v>
      </c>
      <c r="P49" s="237">
        <f t="shared" si="4"/>
        <v>3.64385266585829</v>
      </c>
      <c r="Q49" s="237">
        <f t="shared" si="4"/>
        <v>5.5634854751368295</v>
      </c>
      <c r="R49" s="237">
        <f t="shared" si="4"/>
        <v>3.556065699215651</v>
      </c>
      <c r="S49" s="237">
        <f t="shared" si="4"/>
        <v>2.9963016076438294</v>
      </c>
      <c r="T49" s="237">
        <f t="shared" si="4"/>
        <v>8.418159654644299</v>
      </c>
      <c r="U49" s="7">
        <v>1995</v>
      </c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</row>
    <row r="50" spans="1:37" s="46" customFormat="1" ht="11.85" customHeight="1">
      <c r="A50" s="47">
        <v>1996</v>
      </c>
      <c r="B50" s="237">
        <f t="shared" si="1"/>
        <v>1.8510373883143245</v>
      </c>
      <c r="C50" s="237">
        <f aca="true" t="shared" si="5" ref="C50:T50">C16*100/C15-100</f>
        <v>1.7631029169863979</v>
      </c>
      <c r="D50" s="237">
        <f t="shared" si="5"/>
        <v>-0.8835883835203049</v>
      </c>
      <c r="E50" s="237">
        <f t="shared" si="5"/>
        <v>4.869544934205962</v>
      </c>
      <c r="F50" s="237">
        <f t="shared" si="5"/>
        <v>0.2155475943603733</v>
      </c>
      <c r="G50" s="237">
        <f t="shared" si="5"/>
        <v>2.2433244248863247</v>
      </c>
      <c r="H50" s="237">
        <f t="shared" si="5"/>
        <v>2.479876007198186</v>
      </c>
      <c r="I50" s="237">
        <f t="shared" si="5"/>
        <v>3.589368384313161</v>
      </c>
      <c r="J50" s="237">
        <f t="shared" si="5"/>
        <v>0.6330353088630005</v>
      </c>
      <c r="K50" s="237">
        <f t="shared" si="5"/>
        <v>0.3302674408077877</v>
      </c>
      <c r="L50" s="237">
        <f t="shared" si="5"/>
        <v>0.11774332804942844</v>
      </c>
      <c r="M50" s="237">
        <f t="shared" si="5"/>
        <v>-2.443985342984533</v>
      </c>
      <c r="N50" s="237">
        <f t="shared" si="5"/>
        <v>3.761995785869786</v>
      </c>
      <c r="O50" s="237">
        <f t="shared" si="5"/>
        <v>4.203986064748975</v>
      </c>
      <c r="P50" s="237">
        <f t="shared" si="5"/>
        <v>1.5962071366703867</v>
      </c>
      <c r="Q50" s="237">
        <f t="shared" si="5"/>
        <v>3.723814548434248</v>
      </c>
      <c r="R50" s="237">
        <f t="shared" si="5"/>
        <v>1.4129557006455116</v>
      </c>
      <c r="S50" s="237">
        <f t="shared" si="5"/>
        <v>1.1980197935701398</v>
      </c>
      <c r="T50" s="237">
        <f t="shared" si="5"/>
        <v>4.017273787145584</v>
      </c>
      <c r="U50" s="7">
        <v>1996</v>
      </c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</row>
    <row r="51" spans="1:37" s="46" customFormat="1" ht="11.85" customHeight="1">
      <c r="A51" s="47">
        <v>1997</v>
      </c>
      <c r="B51" s="237">
        <f t="shared" si="1"/>
        <v>1.9559277996216053</v>
      </c>
      <c r="C51" s="237">
        <f aca="true" t="shared" si="6" ref="C51:T51">C17*100/C16-100</f>
        <v>2.453567978079292</v>
      </c>
      <c r="D51" s="237">
        <f t="shared" si="6"/>
        <v>-1.4807970085518463</v>
      </c>
      <c r="E51" s="237">
        <f t="shared" si="6"/>
        <v>2.0856809380649253</v>
      </c>
      <c r="F51" s="237">
        <f t="shared" si="6"/>
        <v>3.182611760119997</v>
      </c>
      <c r="G51" s="237">
        <f t="shared" si="6"/>
        <v>3.727653712990488</v>
      </c>
      <c r="H51" s="237">
        <f t="shared" si="6"/>
        <v>2.0303566092878214</v>
      </c>
      <c r="I51" s="237">
        <f t="shared" si="6"/>
        <v>1.619968848294974</v>
      </c>
      <c r="J51" s="237">
        <f t="shared" si="6"/>
        <v>1.8943574983630356</v>
      </c>
      <c r="K51" s="237">
        <f t="shared" si="6"/>
        <v>2.3744939328412187</v>
      </c>
      <c r="L51" s="237">
        <f t="shared" si="6"/>
        <v>3.080125527804924</v>
      </c>
      <c r="M51" s="237">
        <f t="shared" si="6"/>
        <v>2.040939186526032</v>
      </c>
      <c r="N51" s="237">
        <f t="shared" si="6"/>
        <v>-0.0745243339777204</v>
      </c>
      <c r="O51" s="237">
        <f t="shared" si="6"/>
        <v>2.3890322043667425</v>
      </c>
      <c r="P51" s="237">
        <f t="shared" si="6"/>
        <v>2.2103487533561577</v>
      </c>
      <c r="Q51" s="237">
        <f t="shared" si="6"/>
        <v>3.1470837273519976</v>
      </c>
      <c r="R51" s="237">
        <f t="shared" si="6"/>
        <v>2.069866450155615</v>
      </c>
      <c r="S51" s="237">
        <f t="shared" si="6"/>
        <v>2.3284756782245495</v>
      </c>
      <c r="T51" s="237">
        <f t="shared" si="6"/>
        <v>1.527343490666098</v>
      </c>
      <c r="U51" s="7">
        <v>1997</v>
      </c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</row>
    <row r="52" spans="1:37" s="46" customFormat="1" ht="11.85" customHeight="1">
      <c r="A52" s="47">
        <v>1998</v>
      </c>
      <c r="B52" s="237">
        <f t="shared" si="1"/>
        <v>3.1571663708020026</v>
      </c>
      <c r="C52" s="237">
        <f aca="true" t="shared" si="7" ref="C52:T52">C18*100/C17-100</f>
        <v>4.330557397367514</v>
      </c>
      <c r="D52" s="237">
        <f t="shared" si="7"/>
        <v>0.4819952707982651</v>
      </c>
      <c r="E52" s="237">
        <f t="shared" si="7"/>
        <v>2.5978599863961023</v>
      </c>
      <c r="F52" s="237">
        <f t="shared" si="7"/>
        <v>1.2701473845390296</v>
      </c>
      <c r="G52" s="237">
        <f t="shared" si="7"/>
        <v>2.675504289744808</v>
      </c>
      <c r="H52" s="237">
        <f t="shared" si="7"/>
        <v>2.1684998306592433</v>
      </c>
      <c r="I52" s="237">
        <f t="shared" si="7"/>
        <v>0.5507354483969777</v>
      </c>
      <c r="J52" s="237">
        <f t="shared" si="7"/>
        <v>3.441667593031596</v>
      </c>
      <c r="K52" s="237">
        <f t="shared" si="7"/>
        <v>2.726674806234797</v>
      </c>
      <c r="L52" s="237">
        <f t="shared" si="7"/>
        <v>1.1243153267843553</v>
      </c>
      <c r="M52" s="237">
        <f t="shared" si="7"/>
        <v>1.9071888208546852</v>
      </c>
      <c r="N52" s="237">
        <f t="shared" si="7"/>
        <v>1.5675886760305957</v>
      </c>
      <c r="O52" s="237">
        <f t="shared" si="7"/>
        <v>1.3460177464622944</v>
      </c>
      <c r="P52" s="237">
        <f t="shared" si="7"/>
        <v>1.350677015207168</v>
      </c>
      <c r="Q52" s="237">
        <f t="shared" si="7"/>
        <v>2.717886557219714</v>
      </c>
      <c r="R52" s="237">
        <f t="shared" si="7"/>
        <v>2.7162634168727493</v>
      </c>
      <c r="S52" s="237">
        <f t="shared" si="7"/>
        <v>2.9531578345004306</v>
      </c>
      <c r="T52" s="237">
        <f t="shared" si="7"/>
        <v>1.778798086599636</v>
      </c>
      <c r="U52" s="7">
        <v>1998</v>
      </c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</row>
    <row r="53" spans="1:37" s="46" customFormat="1" ht="11.85" customHeight="1">
      <c r="A53" s="47">
        <v>1999</v>
      </c>
      <c r="B53" s="237">
        <f t="shared" si="1"/>
        <v>3.3071449663619887</v>
      </c>
      <c r="C53" s="237">
        <f aca="true" t="shared" si="8" ref="C53:T53">C19*100/C18-100</f>
        <v>3.168482987782056</v>
      </c>
      <c r="D53" s="237">
        <f t="shared" si="8"/>
        <v>0.7504103128570563</v>
      </c>
      <c r="E53" s="237">
        <f t="shared" si="8"/>
        <v>4.3979927802389795</v>
      </c>
      <c r="F53" s="237">
        <f t="shared" si="8"/>
        <v>0.20062339263515128</v>
      </c>
      <c r="G53" s="237">
        <f t="shared" si="8"/>
        <v>0.6666563333637754</v>
      </c>
      <c r="H53" s="237">
        <f t="shared" si="8"/>
        <v>3.991039520124204</v>
      </c>
      <c r="I53" s="237">
        <f t="shared" si="8"/>
        <v>2.717565153023685</v>
      </c>
      <c r="J53" s="237">
        <f t="shared" si="8"/>
        <v>2.1762808672084475</v>
      </c>
      <c r="K53" s="237">
        <f t="shared" si="8"/>
        <v>0.8118209486040371</v>
      </c>
      <c r="L53" s="237">
        <f t="shared" si="8"/>
        <v>2.35057635273526</v>
      </c>
      <c r="M53" s="237">
        <f t="shared" si="8"/>
        <v>1.585970897766714</v>
      </c>
      <c r="N53" s="237">
        <f t="shared" si="8"/>
        <v>2.0441572603649405</v>
      </c>
      <c r="O53" s="237">
        <f t="shared" si="8"/>
        <v>1.226419711665372</v>
      </c>
      <c r="P53" s="237">
        <f t="shared" si="8"/>
        <v>0.9870874430022241</v>
      </c>
      <c r="Q53" s="237">
        <f t="shared" si="8"/>
        <v>3.233937845129489</v>
      </c>
      <c r="R53" s="237">
        <f t="shared" si="8"/>
        <v>2.2368721517856187</v>
      </c>
      <c r="S53" s="237">
        <f t="shared" si="8"/>
        <v>2.260428011633323</v>
      </c>
      <c r="T53" s="237">
        <f t="shared" si="8"/>
        <v>2.6168853515630275</v>
      </c>
      <c r="U53" s="7">
        <v>1999</v>
      </c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</row>
    <row r="54" spans="1:37" s="46" customFormat="1" ht="11.85" customHeight="1">
      <c r="A54" s="47">
        <v>2000</v>
      </c>
      <c r="B54" s="237">
        <f t="shared" si="1"/>
        <v>2.6921860242050286</v>
      </c>
      <c r="C54" s="237">
        <f aca="true" t="shared" si="9" ref="C54:T54">C20*100/C19-100</f>
        <v>3.952580838520248</v>
      </c>
      <c r="D54" s="237">
        <f t="shared" si="9"/>
        <v>0.9015270069991317</v>
      </c>
      <c r="E54" s="237">
        <f t="shared" si="9"/>
        <v>2.81845990310093</v>
      </c>
      <c r="F54" s="237">
        <f t="shared" si="9"/>
        <v>4.171053322148751</v>
      </c>
      <c r="G54" s="237">
        <f t="shared" si="9"/>
        <v>1.9987578631918552</v>
      </c>
      <c r="H54" s="237">
        <f t="shared" si="9"/>
        <v>2.3561747013393415</v>
      </c>
      <c r="I54" s="237">
        <f t="shared" si="9"/>
        <v>0.6744935774610781</v>
      </c>
      <c r="J54" s="237">
        <f t="shared" si="9"/>
        <v>3.095572816103001</v>
      </c>
      <c r="K54" s="237">
        <f t="shared" si="9"/>
        <v>1.8814513683713443</v>
      </c>
      <c r="L54" s="237">
        <f t="shared" si="9"/>
        <v>1.8280027359668054</v>
      </c>
      <c r="M54" s="237">
        <f t="shared" si="9"/>
        <v>3.1641169435757917</v>
      </c>
      <c r="N54" s="237">
        <f t="shared" si="9"/>
        <v>-0.003839325078672573</v>
      </c>
      <c r="O54" s="237">
        <f t="shared" si="9"/>
        <v>0.9068851378853111</v>
      </c>
      <c r="P54" s="237">
        <f t="shared" si="9"/>
        <v>2.120794148152683</v>
      </c>
      <c r="Q54" s="237">
        <f t="shared" si="9"/>
        <v>1.4882465115499173</v>
      </c>
      <c r="R54" s="237">
        <f t="shared" si="9"/>
        <v>2.4088604890554848</v>
      </c>
      <c r="S54" s="237">
        <f t="shared" si="9"/>
        <v>2.662001492022199</v>
      </c>
      <c r="T54" s="237">
        <f t="shared" si="9"/>
        <v>1.0381513157091717</v>
      </c>
      <c r="U54" s="7">
        <v>2000</v>
      </c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  <row r="55" spans="1:21" ht="11.85" customHeight="1">
      <c r="A55" s="47">
        <v>2001</v>
      </c>
      <c r="B55" s="237">
        <f t="shared" si="1"/>
        <v>4.615883706649072</v>
      </c>
      <c r="C55" s="237">
        <f aca="true" t="shared" si="10" ref="C55:T55">C21*100/C20-100</f>
        <v>3.9089338539590415</v>
      </c>
      <c r="D55" s="237">
        <f t="shared" si="10"/>
        <v>0.9748586170673121</v>
      </c>
      <c r="E55" s="237">
        <f t="shared" si="10"/>
        <v>2.4435935169018705</v>
      </c>
      <c r="F55" s="237">
        <f t="shared" si="10"/>
        <v>3.5135261359548053</v>
      </c>
      <c r="G55" s="237">
        <f t="shared" si="10"/>
        <v>5.551448843227391</v>
      </c>
      <c r="H55" s="237">
        <f t="shared" si="10"/>
        <v>3.706767116579229</v>
      </c>
      <c r="I55" s="237">
        <f t="shared" si="10"/>
        <v>1.4791538718340007</v>
      </c>
      <c r="J55" s="237">
        <f t="shared" si="10"/>
        <v>1.8621165838285236</v>
      </c>
      <c r="K55" s="237">
        <f t="shared" si="10"/>
        <v>2.2218771302504194</v>
      </c>
      <c r="L55" s="237">
        <f t="shared" si="10"/>
        <v>0.24958395819494683</v>
      </c>
      <c r="M55" s="237">
        <f t="shared" si="10"/>
        <v>2.194154052089033</v>
      </c>
      <c r="N55" s="237">
        <f t="shared" si="10"/>
        <v>3.2173813964398192</v>
      </c>
      <c r="O55" s="237">
        <f t="shared" si="10"/>
        <v>1.5025932160560131</v>
      </c>
      <c r="P55" s="237">
        <f t="shared" si="10"/>
        <v>3.0009211583957125</v>
      </c>
      <c r="Q55" s="237">
        <f t="shared" si="10"/>
        <v>2.623461783867583</v>
      </c>
      <c r="R55" s="237">
        <f t="shared" si="10"/>
        <v>3.0084064691407235</v>
      </c>
      <c r="S55" s="237">
        <f t="shared" si="10"/>
        <v>3.17987177278728</v>
      </c>
      <c r="T55" s="237">
        <f t="shared" si="10"/>
        <v>2.4325255301232005</v>
      </c>
      <c r="U55" s="7">
        <v>2001</v>
      </c>
    </row>
    <row r="56" spans="1:21" ht="11.85" customHeight="1">
      <c r="A56" s="47">
        <v>2002</v>
      </c>
      <c r="B56" s="237">
        <f t="shared" si="1"/>
        <v>0.7529723877552357</v>
      </c>
      <c r="C56" s="237">
        <f aca="true" t="shared" si="11" ref="C56:T56">C22*100/C21-100</f>
        <v>2.314578830853918</v>
      </c>
      <c r="D56" s="237">
        <f t="shared" si="11"/>
        <v>-0.31465708240165213</v>
      </c>
      <c r="E56" s="237">
        <f t="shared" si="11"/>
        <v>1.0721197002686154</v>
      </c>
      <c r="F56" s="237">
        <f t="shared" si="11"/>
        <v>2.5305412013125306</v>
      </c>
      <c r="G56" s="237">
        <f t="shared" si="11"/>
        <v>1.1657536624540086</v>
      </c>
      <c r="H56" s="237">
        <f t="shared" si="11"/>
        <v>0.31249699737165315</v>
      </c>
      <c r="I56" s="237">
        <f t="shared" si="11"/>
        <v>0.6586562145288042</v>
      </c>
      <c r="J56" s="237">
        <f t="shared" si="11"/>
        <v>-0.5392810360678624</v>
      </c>
      <c r="K56" s="237">
        <f t="shared" si="11"/>
        <v>1.5681963308401663</v>
      </c>
      <c r="L56" s="237">
        <f t="shared" si="11"/>
        <v>1.9968524805726986</v>
      </c>
      <c r="M56" s="237">
        <f t="shared" si="11"/>
        <v>-0.18371103944656397</v>
      </c>
      <c r="N56" s="237">
        <f t="shared" si="11"/>
        <v>3.3734648936278973</v>
      </c>
      <c r="O56" s="237">
        <f t="shared" si="11"/>
        <v>3.253434683279238</v>
      </c>
      <c r="P56" s="237">
        <f t="shared" si="11"/>
        <v>-1.338710192835407</v>
      </c>
      <c r="Q56" s="237">
        <f t="shared" si="11"/>
        <v>1.2958093104530803</v>
      </c>
      <c r="R56" s="237">
        <f t="shared" si="11"/>
        <v>1.1774236607841573</v>
      </c>
      <c r="S56" s="237">
        <f t="shared" si="11"/>
        <v>1.114367434894021</v>
      </c>
      <c r="T56" s="237">
        <f t="shared" si="11"/>
        <v>2.2124109259060702</v>
      </c>
      <c r="U56" s="7">
        <v>2002</v>
      </c>
    </row>
    <row r="57" spans="1:21" ht="11.85" customHeight="1">
      <c r="A57" s="47">
        <v>2003</v>
      </c>
      <c r="B57" s="237">
        <f t="shared" si="1"/>
        <v>1.1224449253623305</v>
      </c>
      <c r="C57" s="237">
        <f aca="true" t="shared" si="12" ref="C57:T57">C23*100/C22-100</f>
        <v>-0.5925400470526228</v>
      </c>
      <c r="D57" s="237">
        <f t="shared" si="12"/>
        <v>-0.8771183105315998</v>
      </c>
      <c r="E57" s="237">
        <f t="shared" si="12"/>
        <v>0.7439333020872141</v>
      </c>
      <c r="F57" s="237">
        <f t="shared" si="12"/>
        <v>2.6052128774813212</v>
      </c>
      <c r="G57" s="237">
        <f t="shared" si="12"/>
        <v>0.43793506784713543</v>
      </c>
      <c r="H57" s="237">
        <f t="shared" si="12"/>
        <v>2.7755147857318576</v>
      </c>
      <c r="I57" s="237">
        <f t="shared" si="12"/>
        <v>0.6291836605544603</v>
      </c>
      <c r="J57" s="237">
        <f t="shared" si="12"/>
        <v>0.7190274366044918</v>
      </c>
      <c r="K57" s="237">
        <f t="shared" si="12"/>
        <v>0.013199377229739184</v>
      </c>
      <c r="L57" s="237">
        <f t="shared" si="12"/>
        <v>0.6612318965484718</v>
      </c>
      <c r="M57" s="237">
        <f t="shared" si="12"/>
        <v>0.9873591340235635</v>
      </c>
      <c r="N57" s="237">
        <f t="shared" si="12"/>
        <v>2.0631584584040326</v>
      </c>
      <c r="O57" s="237">
        <f t="shared" si="12"/>
        <v>0.5509709767942894</v>
      </c>
      <c r="P57" s="237">
        <f t="shared" si="12"/>
        <v>1.0768207903728637</v>
      </c>
      <c r="Q57" s="237">
        <f t="shared" si="12"/>
        <v>1.963271844716914</v>
      </c>
      <c r="R57" s="237">
        <f t="shared" si="12"/>
        <v>0.6118865212090299</v>
      </c>
      <c r="S57" s="237">
        <f t="shared" si="12"/>
        <v>0.5860406422356874</v>
      </c>
      <c r="T57" s="237">
        <f t="shared" si="12"/>
        <v>1.340074097060679</v>
      </c>
      <c r="U57" s="7">
        <v>2003</v>
      </c>
    </row>
    <row r="58" spans="1:21" ht="11.85" customHeight="1">
      <c r="A58" s="47">
        <v>2004</v>
      </c>
      <c r="B58" s="237">
        <f t="shared" si="1"/>
        <v>1.2491542287916246</v>
      </c>
      <c r="C58" s="237">
        <f aca="true" t="shared" si="13" ref="C58:T58">C24*100/C23-100</f>
        <v>3.298037645373256</v>
      </c>
      <c r="D58" s="237">
        <f t="shared" si="13"/>
        <v>0.09815358074902747</v>
      </c>
      <c r="E58" s="237">
        <f t="shared" si="13"/>
        <v>2.6307651626187294</v>
      </c>
      <c r="F58" s="237">
        <f t="shared" si="13"/>
        <v>0.7107206287121812</v>
      </c>
      <c r="G58" s="237">
        <f t="shared" si="13"/>
        <v>2.3423363226809784</v>
      </c>
      <c r="H58" s="237">
        <f t="shared" si="13"/>
        <v>1.4452578770427635</v>
      </c>
      <c r="I58" s="237">
        <f t="shared" si="13"/>
        <v>1.226458481122478</v>
      </c>
      <c r="J58" s="237">
        <f t="shared" si="13"/>
        <v>2.5742387130726883</v>
      </c>
      <c r="K58" s="237">
        <f t="shared" si="13"/>
        <v>2.723900073971052</v>
      </c>
      <c r="L58" s="237">
        <f t="shared" si="13"/>
        <v>3.063882104501431</v>
      </c>
      <c r="M58" s="237">
        <f t="shared" si="13"/>
        <v>4.354882987687731</v>
      </c>
      <c r="N58" s="237">
        <f t="shared" si="13"/>
        <v>2.7499445221393586</v>
      </c>
      <c r="O58" s="237">
        <f t="shared" si="13"/>
        <v>1.9478891893977703</v>
      </c>
      <c r="P58" s="237">
        <f t="shared" si="13"/>
        <v>2.171493979750764</v>
      </c>
      <c r="Q58" s="237">
        <f t="shared" si="13"/>
        <v>2.2337123500096254</v>
      </c>
      <c r="R58" s="237">
        <f t="shared" si="13"/>
        <v>2.3037932328617217</v>
      </c>
      <c r="S58" s="237">
        <f t="shared" si="13"/>
        <v>2.4035066845006696</v>
      </c>
      <c r="T58" s="237">
        <f t="shared" si="13"/>
        <v>2.3066927588748882</v>
      </c>
      <c r="U58" s="7">
        <v>2004</v>
      </c>
    </row>
    <row r="59" spans="1:21" ht="11.85" customHeight="1">
      <c r="A59" s="47">
        <v>2005</v>
      </c>
      <c r="B59" s="237">
        <f t="shared" si="1"/>
        <v>0.7539913371159628</v>
      </c>
      <c r="C59" s="237">
        <f aca="true" t="shared" si="14" ref="C59:T59">C25*100/C24-100</f>
        <v>1.4582620836617082</v>
      </c>
      <c r="D59" s="237">
        <f t="shared" si="14"/>
        <v>2.0643711483611042</v>
      </c>
      <c r="E59" s="237">
        <f t="shared" si="14"/>
        <v>1.3361059558957038</v>
      </c>
      <c r="F59" s="237">
        <f t="shared" si="14"/>
        <v>1.6475464074879085</v>
      </c>
      <c r="G59" s="237">
        <f t="shared" si="14"/>
        <v>1.989084524908435</v>
      </c>
      <c r="H59" s="237">
        <f t="shared" si="14"/>
        <v>0.6002997438614273</v>
      </c>
      <c r="I59" s="237">
        <f t="shared" si="14"/>
        <v>0.0614750234063024</v>
      </c>
      <c r="J59" s="237">
        <f t="shared" si="14"/>
        <v>2.620990050744851</v>
      </c>
      <c r="K59" s="237">
        <f t="shared" si="14"/>
        <v>1.0268619319878525</v>
      </c>
      <c r="L59" s="237">
        <f t="shared" si="14"/>
        <v>0.2570637657117345</v>
      </c>
      <c r="M59" s="237">
        <f t="shared" si="14"/>
        <v>4.764368041808893</v>
      </c>
      <c r="N59" s="237">
        <f t="shared" si="14"/>
        <v>-0.26328246041741465</v>
      </c>
      <c r="O59" s="237">
        <f t="shared" si="14"/>
        <v>-0.0636235903035356</v>
      </c>
      <c r="P59" s="237">
        <f t="shared" si="14"/>
        <v>0.5619439267850055</v>
      </c>
      <c r="Q59" s="237">
        <f t="shared" si="14"/>
        <v>-0.03922976390812494</v>
      </c>
      <c r="R59" s="237">
        <f t="shared" si="14"/>
        <v>1.1398794264802063</v>
      </c>
      <c r="S59" s="237">
        <f t="shared" si="14"/>
        <v>1.2274245717655248</v>
      </c>
      <c r="T59" s="237">
        <f t="shared" si="14"/>
        <v>0.15482711921990244</v>
      </c>
      <c r="U59" s="7">
        <v>2005</v>
      </c>
    </row>
    <row r="60" spans="1:21" ht="11.85" customHeight="1">
      <c r="A60" s="47">
        <v>2006</v>
      </c>
      <c r="B60" s="237">
        <f t="shared" si="1"/>
        <v>6.401246074034248</v>
      </c>
      <c r="C60" s="237">
        <f aca="true" t="shared" si="15" ref="C60:T60">C26*100/C25-100</f>
        <v>4.311763552755849</v>
      </c>
      <c r="D60" s="237">
        <f t="shared" si="15"/>
        <v>3.870450417071197</v>
      </c>
      <c r="E60" s="237">
        <f t="shared" si="15"/>
        <v>4.759570543945472</v>
      </c>
      <c r="F60" s="237">
        <f t="shared" si="15"/>
        <v>4.945711343642287</v>
      </c>
      <c r="G60" s="237">
        <f t="shared" si="15"/>
        <v>1.3653037194446114</v>
      </c>
      <c r="H60" s="237">
        <f t="shared" si="15"/>
        <v>3.2413783344533726</v>
      </c>
      <c r="I60" s="237">
        <f t="shared" si="15"/>
        <v>3.2529535815798596</v>
      </c>
      <c r="J60" s="237">
        <f t="shared" si="15"/>
        <v>4.829344113980767</v>
      </c>
      <c r="K60" s="237">
        <f t="shared" si="15"/>
        <v>3.446552123283709</v>
      </c>
      <c r="L60" s="237">
        <f t="shared" si="15"/>
        <v>3.9188226222954086</v>
      </c>
      <c r="M60" s="237">
        <f t="shared" si="15"/>
        <v>4.296199145027558</v>
      </c>
      <c r="N60" s="237">
        <f t="shared" si="15"/>
        <v>5.102430607136441</v>
      </c>
      <c r="O60" s="237">
        <f t="shared" si="15"/>
        <v>4.605725601826393</v>
      </c>
      <c r="P60" s="237">
        <f t="shared" si="15"/>
        <v>3.1201462429929876</v>
      </c>
      <c r="Q60" s="237">
        <f t="shared" si="15"/>
        <v>4.218887367255903</v>
      </c>
      <c r="R60" s="237">
        <f t="shared" si="15"/>
        <v>4.228885072389673</v>
      </c>
      <c r="S60" s="237">
        <f t="shared" si="15"/>
        <v>4.20056436387064</v>
      </c>
      <c r="T60" s="237">
        <f t="shared" si="15"/>
        <v>4.572373930545936</v>
      </c>
      <c r="U60" s="7">
        <v>2006</v>
      </c>
    </row>
    <row r="61" spans="1:21" ht="11.85" customHeight="1">
      <c r="A61" s="47">
        <v>2007</v>
      </c>
      <c r="B61" s="237">
        <f t="shared" si="1"/>
        <v>5.524467471867652</v>
      </c>
      <c r="C61" s="237">
        <f aca="true" t="shared" si="16" ref="C61:T61">C27*100/C26-100</f>
        <v>4.875494604541089</v>
      </c>
      <c r="D61" s="237">
        <f t="shared" si="16"/>
        <v>4.434990574471385</v>
      </c>
      <c r="E61" s="237">
        <f t="shared" si="16"/>
        <v>4.035351496246719</v>
      </c>
      <c r="F61" s="237">
        <f t="shared" si="16"/>
        <v>3.48121849703341</v>
      </c>
      <c r="G61" s="237">
        <f t="shared" si="16"/>
        <v>3.5615943947140067</v>
      </c>
      <c r="H61" s="237">
        <f t="shared" si="16"/>
        <v>3.686289701044956</v>
      </c>
      <c r="I61" s="237">
        <f t="shared" si="16"/>
        <v>5.1103406290637565</v>
      </c>
      <c r="J61" s="237">
        <f t="shared" si="16"/>
        <v>4.379493351652172</v>
      </c>
      <c r="K61" s="237">
        <f t="shared" si="16"/>
        <v>5.819673818502338</v>
      </c>
      <c r="L61" s="237">
        <f t="shared" si="16"/>
        <v>4.319060776898084</v>
      </c>
      <c r="M61" s="237">
        <f t="shared" si="16"/>
        <v>4.601364281668026</v>
      </c>
      <c r="N61" s="237">
        <f t="shared" si="16"/>
        <v>4.477311131084903</v>
      </c>
      <c r="O61" s="237">
        <f t="shared" si="16"/>
        <v>4.500663967775665</v>
      </c>
      <c r="P61" s="237">
        <f t="shared" si="16"/>
        <v>2.4271268517910443</v>
      </c>
      <c r="Q61" s="237">
        <f t="shared" si="16"/>
        <v>4.3229956499397275</v>
      </c>
      <c r="R61" s="237">
        <f t="shared" si="16"/>
        <v>4.799419725963077</v>
      </c>
      <c r="S61" s="237">
        <f t="shared" si="16"/>
        <v>4.861495011223454</v>
      </c>
      <c r="T61" s="237">
        <f t="shared" si="16"/>
        <v>4.445769849175505</v>
      </c>
      <c r="U61" s="7">
        <v>2007</v>
      </c>
    </row>
    <row r="62" spans="1:21" ht="11.85" customHeight="1">
      <c r="A62" s="47">
        <v>2008</v>
      </c>
      <c r="B62" s="237">
        <f t="shared" si="1"/>
        <v>1.2947162238135377</v>
      </c>
      <c r="C62" s="237">
        <f aca="true" t="shared" si="17" ref="C62:T62">C28*100/C27-100</f>
        <v>0.7542619535946358</v>
      </c>
      <c r="D62" s="237">
        <f t="shared" si="17"/>
        <v>4.6404486763398864</v>
      </c>
      <c r="E62" s="237">
        <f t="shared" si="17"/>
        <v>3.411620964308696</v>
      </c>
      <c r="F62" s="237">
        <f t="shared" si="17"/>
        <v>1.258286327787971</v>
      </c>
      <c r="G62" s="237">
        <f t="shared" si="17"/>
        <v>3.3298774610053385</v>
      </c>
      <c r="H62" s="237">
        <f t="shared" si="17"/>
        <v>1.3562509446750255</v>
      </c>
      <c r="I62" s="237">
        <f t="shared" si="17"/>
        <v>2.4855621415947695</v>
      </c>
      <c r="J62" s="237">
        <f t="shared" si="17"/>
        <v>2.7677170256881</v>
      </c>
      <c r="K62" s="237">
        <f t="shared" si="17"/>
        <v>2.385681129189976</v>
      </c>
      <c r="L62" s="237">
        <f t="shared" si="17"/>
        <v>1.4153515274912962</v>
      </c>
      <c r="M62" s="237">
        <f t="shared" si="17"/>
        <v>1.136742011416544</v>
      </c>
      <c r="N62" s="237">
        <f t="shared" si="17"/>
        <v>0.992719290827182</v>
      </c>
      <c r="O62" s="237">
        <f t="shared" si="17"/>
        <v>1.4965930002750838</v>
      </c>
      <c r="P62" s="237">
        <f t="shared" si="17"/>
        <v>3.160449930932259</v>
      </c>
      <c r="Q62" s="237">
        <f t="shared" si="17"/>
        <v>0.9944114505711923</v>
      </c>
      <c r="R62" s="237">
        <f t="shared" si="17"/>
        <v>1.8779380288451932</v>
      </c>
      <c r="S62" s="237">
        <f t="shared" si="17"/>
        <v>1.77455518180561</v>
      </c>
      <c r="T62" s="237">
        <f t="shared" si="17"/>
        <v>1.7285717246011387</v>
      </c>
      <c r="U62" s="7">
        <v>2008</v>
      </c>
    </row>
    <row r="63" spans="1:21" ht="11.85" customHeight="1">
      <c r="A63" s="47">
        <v>2009</v>
      </c>
      <c r="B63" s="237">
        <f t="shared" si="1"/>
        <v>-7.446858086032222</v>
      </c>
      <c r="C63" s="237">
        <f aca="true" t="shared" si="18" ref="C63:T63">C29*100/C28-100</f>
        <v>-2.000793179906964</v>
      </c>
      <c r="D63" s="237">
        <f t="shared" si="18"/>
        <v>0.22608443783045118</v>
      </c>
      <c r="E63" s="237">
        <f t="shared" si="18"/>
        <v>-2.2766018502390466</v>
      </c>
      <c r="F63" s="237">
        <f t="shared" si="18"/>
        <v>-8.883856723727689</v>
      </c>
      <c r="G63" s="237">
        <f t="shared" si="18"/>
        <v>-3.5840262168688497</v>
      </c>
      <c r="H63" s="237">
        <f t="shared" si="18"/>
        <v>-4.276718018057721</v>
      </c>
      <c r="I63" s="237">
        <f t="shared" si="18"/>
        <v>-0.8668359204827851</v>
      </c>
      <c r="J63" s="237">
        <f t="shared" si="18"/>
        <v>-4.292820824199751</v>
      </c>
      <c r="K63" s="237">
        <f t="shared" si="18"/>
        <v>-3.900635264873202</v>
      </c>
      <c r="L63" s="237">
        <f t="shared" si="18"/>
        <v>-3.015678044136024</v>
      </c>
      <c r="M63" s="237">
        <f t="shared" si="18"/>
        <v>-9.446411829024953</v>
      </c>
      <c r="N63" s="237">
        <f t="shared" si="18"/>
        <v>-2.915938578790488</v>
      </c>
      <c r="O63" s="237">
        <f t="shared" si="18"/>
        <v>-4.498167502187414</v>
      </c>
      <c r="P63" s="237">
        <f t="shared" si="18"/>
        <v>-2.758949571209314</v>
      </c>
      <c r="Q63" s="237">
        <f t="shared" si="18"/>
        <v>-4.052414210614685</v>
      </c>
      <c r="R63" s="237">
        <f t="shared" si="18"/>
        <v>-3.9568189939878096</v>
      </c>
      <c r="S63" s="237">
        <f t="shared" si="18"/>
        <v>-4.268624381504125</v>
      </c>
      <c r="T63" s="237">
        <f t="shared" si="18"/>
        <v>-3.0201189228677237</v>
      </c>
      <c r="U63" s="7">
        <v>2009</v>
      </c>
    </row>
    <row r="64" spans="1:21" ht="11.85" customHeight="1">
      <c r="A64" s="47">
        <v>2010</v>
      </c>
      <c r="B64" s="237">
        <f t="shared" si="1"/>
        <v>8.327346096302975</v>
      </c>
      <c r="C64" s="237">
        <f aca="true" t="shared" si="19" ref="C64:T64">C30*100/C29-100</f>
        <v>5.588649368244276</v>
      </c>
      <c r="D64" s="237">
        <f t="shared" si="19"/>
        <v>3.8915113432641704</v>
      </c>
      <c r="E64" s="237">
        <f t="shared" si="19"/>
        <v>4.482242242950377</v>
      </c>
      <c r="F64" s="237">
        <f t="shared" si="19"/>
        <v>5.86933941916314</v>
      </c>
      <c r="G64" s="237">
        <f t="shared" si="19"/>
        <v>2.758547417051389</v>
      </c>
      <c r="H64" s="237">
        <f t="shared" si="19"/>
        <v>3.3376073526917196</v>
      </c>
      <c r="I64" s="237">
        <f t="shared" si="19"/>
        <v>3.1816802868985263</v>
      </c>
      <c r="J64" s="237">
        <f t="shared" si="19"/>
        <v>6.3064916981104915</v>
      </c>
      <c r="K64" s="237">
        <f t="shared" si="19"/>
        <v>2.647567827847354</v>
      </c>
      <c r="L64" s="237">
        <f t="shared" si="19"/>
        <v>5.945301490091268</v>
      </c>
      <c r="M64" s="237">
        <f t="shared" si="19"/>
        <v>5.370487259547289</v>
      </c>
      <c r="N64" s="237">
        <f t="shared" si="19"/>
        <v>4.370016977021578</v>
      </c>
      <c r="O64" s="237">
        <f t="shared" si="19"/>
        <v>5.803262681170395</v>
      </c>
      <c r="P64" s="237">
        <f t="shared" si="19"/>
        <v>2.328423992987638</v>
      </c>
      <c r="Q64" s="237">
        <f t="shared" si="19"/>
        <v>6.036353875079328</v>
      </c>
      <c r="R64" s="237">
        <f t="shared" si="19"/>
        <v>4.852130038884098</v>
      </c>
      <c r="S64" s="237">
        <f t="shared" si="19"/>
        <v>4.907809828160808</v>
      </c>
      <c r="T64" s="237">
        <f t="shared" si="19"/>
        <v>4.777393154419997</v>
      </c>
      <c r="U64" s="7">
        <v>2010</v>
      </c>
    </row>
    <row r="65" spans="1:21" ht="11.85" customHeight="1">
      <c r="A65" s="47">
        <v>2011</v>
      </c>
      <c r="B65" s="237">
        <f t="shared" si="1"/>
        <v>5.9314666471592545</v>
      </c>
      <c r="C65" s="237">
        <f aca="true" t="shared" si="20" ref="C65:T65">C31*100/C30-100</f>
        <v>6.933158623581178</v>
      </c>
      <c r="D65" s="237">
        <f t="shared" si="20"/>
        <v>4.909743552401125</v>
      </c>
      <c r="E65" s="237">
        <f t="shared" si="20"/>
        <v>3.045210137362247</v>
      </c>
      <c r="F65" s="237">
        <f t="shared" si="20"/>
        <v>3.363741004792388</v>
      </c>
      <c r="G65" s="237">
        <f t="shared" si="20"/>
        <v>1.0902998537374913</v>
      </c>
      <c r="H65" s="237">
        <f t="shared" si="20"/>
        <v>4.50974832071887</v>
      </c>
      <c r="I65" s="237">
        <f t="shared" si="20"/>
        <v>4.353407644554693</v>
      </c>
      <c r="J65" s="237">
        <f t="shared" si="20"/>
        <v>6.185619218768977</v>
      </c>
      <c r="K65" s="237">
        <f t="shared" si="20"/>
        <v>4.133788998351761</v>
      </c>
      <c r="L65" s="237">
        <f t="shared" si="20"/>
        <v>4.310375117951068</v>
      </c>
      <c r="M65" s="237">
        <f t="shared" si="20"/>
        <v>5.795142686447633</v>
      </c>
      <c r="N65" s="237">
        <f t="shared" si="20"/>
        <v>4.83560597795983</v>
      </c>
      <c r="O65" s="237">
        <f t="shared" si="20"/>
        <v>1.6879308970773508</v>
      </c>
      <c r="P65" s="237">
        <f t="shared" si="20"/>
        <v>4.106741351734257</v>
      </c>
      <c r="Q65" s="237">
        <f t="shared" si="20"/>
        <v>5.847626354665792</v>
      </c>
      <c r="R65" s="237">
        <f t="shared" si="20"/>
        <v>5.036655747933239</v>
      </c>
      <c r="S65" s="237">
        <f t="shared" si="20"/>
        <v>5.174118688378385</v>
      </c>
      <c r="T65" s="237">
        <f t="shared" si="20"/>
        <v>4.029576452959446</v>
      </c>
      <c r="U65" s="7">
        <v>2011</v>
      </c>
    </row>
    <row r="66" spans="1:21" ht="11.85" customHeight="1">
      <c r="A66" s="47">
        <v>2012</v>
      </c>
      <c r="B66" s="237">
        <f t="shared" si="1"/>
        <v>2.21875981380488</v>
      </c>
      <c r="C66" s="237">
        <f aca="true" t="shared" si="21" ref="C66:T76">C32*100/C31-100</f>
        <v>2.696562570472892</v>
      </c>
      <c r="D66" s="237">
        <f t="shared" si="21"/>
        <v>1.536118297380085</v>
      </c>
      <c r="E66" s="237">
        <f t="shared" si="21"/>
        <v>2.499991386498465</v>
      </c>
      <c r="F66" s="237">
        <f t="shared" si="21"/>
        <v>4.666525307971753</v>
      </c>
      <c r="G66" s="237">
        <f t="shared" si="21"/>
        <v>2.4778771027372812</v>
      </c>
      <c r="H66" s="237">
        <f t="shared" si="21"/>
        <v>0.4321902177208301</v>
      </c>
      <c r="I66" s="237">
        <f t="shared" si="21"/>
        <v>0.7210998924222594</v>
      </c>
      <c r="J66" s="237">
        <f t="shared" si="21"/>
        <v>2.1241077916698288</v>
      </c>
      <c r="K66" s="237">
        <f t="shared" si="21"/>
        <v>0.9681461688834645</v>
      </c>
      <c r="L66" s="237">
        <f t="shared" si="21"/>
        <v>2.699731363945318</v>
      </c>
      <c r="M66" s="237">
        <f t="shared" si="21"/>
        <v>0.7162903941188716</v>
      </c>
      <c r="N66" s="237">
        <f t="shared" si="21"/>
        <v>1.9382414053245611</v>
      </c>
      <c r="O66" s="237">
        <f t="shared" si="21"/>
        <v>4.11177586039102</v>
      </c>
      <c r="P66" s="237">
        <f t="shared" si="21"/>
        <v>3.737837667339676</v>
      </c>
      <c r="Q66" s="237">
        <f t="shared" si="21"/>
        <v>1.4565823973460965</v>
      </c>
      <c r="R66" s="237">
        <f t="shared" si="21"/>
        <v>1.9212492017998528</v>
      </c>
      <c r="S66" s="237">
        <f t="shared" si="21"/>
        <v>1.903667575058634</v>
      </c>
      <c r="T66" s="237">
        <f t="shared" si="21"/>
        <v>2.198263920523516</v>
      </c>
      <c r="U66" s="7">
        <v>2012</v>
      </c>
    </row>
    <row r="67" spans="1:21" ht="11.85" customHeight="1">
      <c r="A67" s="47">
        <v>2013</v>
      </c>
      <c r="B67" s="237">
        <f t="shared" si="1"/>
        <v>2.594870103313994</v>
      </c>
      <c r="C67" s="237">
        <f t="shared" si="21"/>
        <v>3.1078890007550086</v>
      </c>
      <c r="D67" s="237">
        <f t="shared" si="21"/>
        <v>2.83255508529696</v>
      </c>
      <c r="E67" s="237">
        <f t="shared" si="21"/>
        <v>2.770738949451683</v>
      </c>
      <c r="F67" s="237">
        <f t="shared" si="21"/>
        <v>1.0792238924319975</v>
      </c>
      <c r="G67" s="237">
        <f t="shared" si="21"/>
        <v>4.2630587072032995</v>
      </c>
      <c r="H67" s="237">
        <f t="shared" si="21"/>
        <v>2.314789556749915</v>
      </c>
      <c r="I67" s="237">
        <f t="shared" si="21"/>
        <v>3.312332517742888</v>
      </c>
      <c r="J67" s="237">
        <f t="shared" si="21"/>
        <v>1.2524024169269552</v>
      </c>
      <c r="K67" s="237">
        <f t="shared" si="21"/>
        <v>1.9986337665058187</v>
      </c>
      <c r="L67" s="237">
        <f t="shared" si="21"/>
        <v>2.096500566395221</v>
      </c>
      <c r="M67" s="237">
        <f t="shared" si="21"/>
        <v>-0.9428843029123328</v>
      </c>
      <c r="N67" s="237">
        <f t="shared" si="21"/>
        <v>2.771999866771779</v>
      </c>
      <c r="O67" s="237">
        <f t="shared" si="21"/>
        <v>1.7168099739091218</v>
      </c>
      <c r="P67" s="237">
        <f t="shared" si="21"/>
        <v>1.5725023811934449</v>
      </c>
      <c r="Q67" s="237">
        <f t="shared" si="21"/>
        <v>3.9679847042678205</v>
      </c>
      <c r="R67" s="237">
        <f t="shared" si="21"/>
        <v>2.405557113768566</v>
      </c>
      <c r="S67" s="237">
        <f t="shared" si="21"/>
        <v>2.327767323288242</v>
      </c>
      <c r="T67" s="237">
        <f t="shared" si="21"/>
        <v>2.851192757609809</v>
      </c>
      <c r="U67" s="7">
        <v>2013</v>
      </c>
    </row>
    <row r="68" spans="1:21" ht="11.85" customHeight="1">
      <c r="A68" s="47">
        <v>2014</v>
      </c>
      <c r="B68" s="237">
        <f t="shared" si="1"/>
        <v>4.0708765456183045</v>
      </c>
      <c r="C68" s="237">
        <f t="shared" si="21"/>
        <v>4.321296554824713</v>
      </c>
      <c r="D68" s="237">
        <f t="shared" si="21"/>
        <v>4.99408498334698</v>
      </c>
      <c r="E68" s="237">
        <f t="shared" si="21"/>
        <v>5.294103887783521</v>
      </c>
      <c r="F68" s="237">
        <f t="shared" si="21"/>
        <v>3.3780632347714743</v>
      </c>
      <c r="G68" s="237">
        <f t="shared" si="21"/>
        <v>2.260602079514129</v>
      </c>
      <c r="H68" s="237">
        <f t="shared" si="21"/>
        <v>4.2331556644139425</v>
      </c>
      <c r="I68" s="237">
        <f t="shared" si="21"/>
        <v>4.729319264224529</v>
      </c>
      <c r="J68" s="237">
        <f t="shared" si="21"/>
        <v>4.508061808427016</v>
      </c>
      <c r="K68" s="237">
        <f t="shared" si="21"/>
        <v>3.8889300978031685</v>
      </c>
      <c r="L68" s="237">
        <f t="shared" si="21"/>
        <v>3.667450317192092</v>
      </c>
      <c r="M68" s="237">
        <f t="shared" si="21"/>
        <v>4.851376694313629</v>
      </c>
      <c r="N68" s="237">
        <f t="shared" si="21"/>
        <v>4.982578097090254</v>
      </c>
      <c r="O68" s="237">
        <f t="shared" si="21"/>
        <v>2.304646516082528</v>
      </c>
      <c r="P68" s="237">
        <f t="shared" si="21"/>
        <v>3.5761424500994394</v>
      </c>
      <c r="Q68" s="237">
        <f t="shared" si="21"/>
        <v>5.2351877336583215</v>
      </c>
      <c r="R68" s="237">
        <f t="shared" si="21"/>
        <v>4.128977181780996</v>
      </c>
      <c r="S68" s="237">
        <f t="shared" si="21"/>
        <v>4.029168642060299</v>
      </c>
      <c r="T68" s="237">
        <f t="shared" si="21"/>
        <v>4.581618905363172</v>
      </c>
      <c r="U68" s="7">
        <v>2014</v>
      </c>
    </row>
    <row r="69" spans="1:21" ht="11.85" customHeight="1">
      <c r="A69" s="47">
        <v>2015</v>
      </c>
      <c r="B69" s="237">
        <f t="shared" si="1"/>
        <v>4.6677612792693</v>
      </c>
      <c r="C69" s="237">
        <f t="shared" si="21"/>
        <v>3.8613830783981484</v>
      </c>
      <c r="D69" s="237">
        <f t="shared" si="21"/>
        <v>5.395926917171039</v>
      </c>
      <c r="E69" s="237">
        <f t="shared" si="21"/>
        <v>2.5206591992228624</v>
      </c>
      <c r="F69" s="237">
        <f t="shared" si="21"/>
        <v>2.3358302595780884</v>
      </c>
      <c r="G69" s="237">
        <f t="shared" si="21"/>
        <v>4.577954434878265</v>
      </c>
      <c r="H69" s="237">
        <f t="shared" si="21"/>
        <v>2.5605322438033653</v>
      </c>
      <c r="I69" s="237">
        <f t="shared" si="21"/>
        <v>1.6847514893726867</v>
      </c>
      <c r="J69" s="237">
        <f t="shared" si="21"/>
        <v>0.9035871008176315</v>
      </c>
      <c r="K69" s="237">
        <f t="shared" si="21"/>
        <v>3.2066371116737002</v>
      </c>
      <c r="L69" s="237">
        <f t="shared" si="21"/>
        <v>4.231393616983652</v>
      </c>
      <c r="M69" s="237">
        <f t="shared" si="21"/>
        <v>2.358475133251659</v>
      </c>
      <c r="N69" s="237">
        <f t="shared" si="21"/>
        <v>3.896886615012164</v>
      </c>
      <c r="O69" s="237">
        <f t="shared" si="21"/>
        <v>1.9141760455505477</v>
      </c>
      <c r="P69" s="237">
        <f t="shared" si="21"/>
        <v>2.330189448483452</v>
      </c>
      <c r="Q69" s="237">
        <f t="shared" si="21"/>
        <v>2.2759038680857913</v>
      </c>
      <c r="R69" s="237">
        <f t="shared" si="21"/>
        <v>3.373265970492895</v>
      </c>
      <c r="S69" s="237">
        <f t="shared" si="21"/>
        <v>3.360284780113105</v>
      </c>
      <c r="T69" s="237">
        <f t="shared" si="21"/>
        <v>2.7348474759598815</v>
      </c>
      <c r="U69" s="7">
        <v>2015</v>
      </c>
    </row>
    <row r="70" spans="1:21" ht="11.85" customHeight="1">
      <c r="A70" s="47">
        <v>2016</v>
      </c>
      <c r="B70" s="237">
        <f t="shared" si="1"/>
        <v>2.4970133982722302</v>
      </c>
      <c r="C70" s="237">
        <f t="shared" si="21"/>
        <v>4.151746449619097</v>
      </c>
      <c r="D70" s="237">
        <f t="shared" si="21"/>
        <v>6.641692507062828</v>
      </c>
      <c r="E70" s="237">
        <f t="shared" si="21"/>
        <v>3.2208969269401564</v>
      </c>
      <c r="F70" s="237">
        <f t="shared" si="21"/>
        <v>2.8388666622942225</v>
      </c>
      <c r="G70" s="237">
        <f t="shared" si="21"/>
        <v>2.195788397933228</v>
      </c>
      <c r="H70" s="237">
        <f t="shared" si="21"/>
        <v>4.1849203053485695</v>
      </c>
      <c r="I70" s="237">
        <f t="shared" si="21"/>
        <v>2.5416550350625187</v>
      </c>
      <c r="J70" s="237">
        <f t="shared" si="21"/>
        <v>7.350017919757406</v>
      </c>
      <c r="K70" s="237">
        <f t="shared" si="21"/>
        <v>2.527062941496723</v>
      </c>
      <c r="L70" s="237">
        <f t="shared" si="21"/>
        <v>2.5408267437232865</v>
      </c>
      <c r="M70" s="237">
        <f t="shared" si="21"/>
        <v>0.6620265707255726</v>
      </c>
      <c r="N70" s="237">
        <f t="shared" si="21"/>
        <v>3.2124186675054602</v>
      </c>
      <c r="O70" s="237">
        <f t="shared" si="21"/>
        <v>2.778790770503491</v>
      </c>
      <c r="P70" s="237">
        <f t="shared" si="21"/>
        <v>3.198718542278044</v>
      </c>
      <c r="Q70" s="237">
        <f t="shared" si="21"/>
        <v>2.6665427182210806</v>
      </c>
      <c r="R70" s="237">
        <f t="shared" si="21"/>
        <v>3.5873609633267023</v>
      </c>
      <c r="S70" s="237">
        <f t="shared" si="21"/>
        <v>3.5196823822530803</v>
      </c>
      <c r="T70" s="237">
        <f t="shared" si="21"/>
        <v>2.965062727107025</v>
      </c>
      <c r="U70" s="7">
        <v>2016</v>
      </c>
    </row>
    <row r="71" spans="1:21" ht="11.85" customHeight="1">
      <c r="A71" s="47">
        <v>2017</v>
      </c>
      <c r="B71" s="237">
        <f t="shared" si="1"/>
        <v>4.712984252973641</v>
      </c>
      <c r="C71" s="237">
        <f t="shared" si="21"/>
        <v>4.852604118951021</v>
      </c>
      <c r="D71" s="237">
        <f t="shared" si="21"/>
        <v>6.089464801264526</v>
      </c>
      <c r="E71" s="237">
        <f t="shared" si="21"/>
        <v>4.730537989149738</v>
      </c>
      <c r="F71" s="237">
        <f t="shared" si="21"/>
        <v>3.281174644489397</v>
      </c>
      <c r="G71" s="237">
        <f t="shared" si="21"/>
        <v>5.4705105960300955</v>
      </c>
      <c r="H71" s="237">
        <f t="shared" si="21"/>
        <v>3.2968100805434517</v>
      </c>
      <c r="I71" s="237">
        <f t="shared" si="21"/>
        <v>7.53030296909057</v>
      </c>
      <c r="J71" s="237">
        <f t="shared" si="21"/>
        <v>2.5979215661010215</v>
      </c>
      <c r="K71" s="237">
        <f t="shared" si="21"/>
        <v>3.9174598537384355</v>
      </c>
      <c r="L71" s="237">
        <f t="shared" si="21"/>
        <v>2.7997436208699753</v>
      </c>
      <c r="M71" s="237">
        <f t="shared" si="21"/>
        <v>3.160710120056308</v>
      </c>
      <c r="N71" s="237">
        <f t="shared" si="21"/>
        <v>3.9299837042665615</v>
      </c>
      <c r="O71" s="237">
        <f t="shared" si="21"/>
        <v>3.2507990646006846</v>
      </c>
      <c r="P71" s="237">
        <f t="shared" si="21"/>
        <v>5.837364182904565</v>
      </c>
      <c r="Q71" s="237">
        <f t="shared" si="21"/>
        <v>3.681332456662986</v>
      </c>
      <c r="R71" s="237">
        <f t="shared" si="21"/>
        <v>4.2242737834716735</v>
      </c>
      <c r="S71" s="237">
        <f t="shared" si="21"/>
        <v>4.11347044120609</v>
      </c>
      <c r="T71" s="237">
        <f t="shared" si="21"/>
        <v>4.35815223496266</v>
      </c>
      <c r="U71" s="7">
        <v>2017</v>
      </c>
    </row>
    <row r="72" spans="1:21" ht="11.85" customHeight="1">
      <c r="A72" s="47">
        <v>2018</v>
      </c>
      <c r="B72" s="237">
        <f t="shared" si="1"/>
        <v>3.895354350251722</v>
      </c>
      <c r="C72" s="237">
        <f t="shared" si="21"/>
        <v>2.397941733436369</v>
      </c>
      <c r="D72" s="237">
        <f t="shared" si="21"/>
        <v>5.709517943357</v>
      </c>
      <c r="E72" s="237">
        <f t="shared" si="21"/>
        <v>2.921068309526106</v>
      </c>
      <c r="F72" s="237">
        <f t="shared" si="21"/>
        <v>1.6680781693586937</v>
      </c>
      <c r="G72" s="237">
        <f t="shared" si="21"/>
        <v>2.034764485807827</v>
      </c>
      <c r="H72" s="237">
        <f t="shared" si="21"/>
        <v>2.1540260153117146</v>
      </c>
      <c r="I72" s="237">
        <f t="shared" si="21"/>
        <v>0.33831115341997986</v>
      </c>
      <c r="J72" s="237">
        <f t="shared" si="21"/>
        <v>3.365326562685297</v>
      </c>
      <c r="K72" s="237">
        <f t="shared" si="21"/>
        <v>3.5487025317084857</v>
      </c>
      <c r="L72" s="237">
        <f t="shared" si="21"/>
        <v>2.1003615597873875</v>
      </c>
      <c r="M72" s="237">
        <f t="shared" si="21"/>
        <v>1.4833538183373065</v>
      </c>
      <c r="N72" s="237">
        <f t="shared" si="21"/>
        <v>2.7379717099400835</v>
      </c>
      <c r="O72" s="237">
        <f t="shared" si="21"/>
        <v>1.8565201153125912</v>
      </c>
      <c r="P72" s="237">
        <f t="shared" si="21"/>
        <v>2.5782957533252358</v>
      </c>
      <c r="Q72" s="237">
        <f t="shared" si="21"/>
        <v>1.7318601186723157</v>
      </c>
      <c r="R72" s="237">
        <f t="shared" si="21"/>
        <v>3.0084232177181462</v>
      </c>
      <c r="S72" s="237">
        <f t="shared" si="21"/>
        <v>2.9808254008635515</v>
      </c>
      <c r="T72" s="237">
        <f t="shared" si="21"/>
        <v>2.157272415859282</v>
      </c>
      <c r="U72" s="7">
        <v>2018</v>
      </c>
    </row>
    <row r="73" spans="1:21" ht="11.85" customHeight="1">
      <c r="A73" s="47">
        <v>2019</v>
      </c>
      <c r="B73" s="237">
        <f t="shared" si="1"/>
        <v>1.6794663500462974</v>
      </c>
      <c r="C73" s="237">
        <f t="shared" si="21"/>
        <v>3.8216869083305056</v>
      </c>
      <c r="D73" s="237">
        <f t="shared" si="21"/>
        <v>5.180922077076488</v>
      </c>
      <c r="E73" s="237">
        <f t="shared" si="21"/>
        <v>4.561639561408924</v>
      </c>
      <c r="F73" s="237">
        <f t="shared" si="21"/>
        <v>0.7548896687100637</v>
      </c>
      <c r="G73" s="237">
        <f t="shared" si="21"/>
        <v>4.954513534961862</v>
      </c>
      <c r="H73" s="237">
        <f t="shared" si="21"/>
        <v>3.3731255581318464</v>
      </c>
      <c r="I73" s="237">
        <f t="shared" si="21"/>
        <v>7.305861656121095</v>
      </c>
      <c r="J73" s="237">
        <f t="shared" si="21"/>
        <v>4.419887018721951</v>
      </c>
      <c r="K73" s="237">
        <f t="shared" si="21"/>
        <v>2.033091000685701</v>
      </c>
      <c r="L73" s="237">
        <f t="shared" si="21"/>
        <v>2.7435258901239905</v>
      </c>
      <c r="M73" s="237">
        <f t="shared" si="21"/>
        <v>-0.04473769515453796</v>
      </c>
      <c r="N73" s="237">
        <f t="shared" si="21"/>
        <v>4.1282967355798235</v>
      </c>
      <c r="O73" s="237">
        <f t="shared" si="21"/>
        <v>4.2754542229463794</v>
      </c>
      <c r="P73" s="237">
        <f t="shared" si="21"/>
        <v>4.840806056194253</v>
      </c>
      <c r="Q73" s="237">
        <f t="shared" si="21"/>
        <v>2.5112370730560514</v>
      </c>
      <c r="R73" s="237">
        <f t="shared" si="21"/>
        <v>3.2034349046932817</v>
      </c>
      <c r="S73" s="237">
        <f t="shared" si="21"/>
        <v>2.952435638994956</v>
      </c>
      <c r="T73" s="237">
        <f t="shared" si="21"/>
        <v>4.34892569089881</v>
      </c>
      <c r="U73" s="7">
        <v>2019</v>
      </c>
    </row>
    <row r="74" spans="1:21" ht="12.75">
      <c r="A74" s="47">
        <v>2020</v>
      </c>
      <c r="B74" s="237">
        <f t="shared" si="1"/>
        <v>-3.050405665682092</v>
      </c>
      <c r="C74" s="237">
        <f t="shared" si="21"/>
        <v>-2.0889779373001858</v>
      </c>
      <c r="D74" s="237">
        <f t="shared" si="21"/>
        <v>-0.23467590785415382</v>
      </c>
      <c r="E74" s="237">
        <f t="shared" si="21"/>
        <v>-0.35083697956274307</v>
      </c>
      <c r="F74" s="237">
        <f t="shared" si="21"/>
        <v>-3.0472885309755924</v>
      </c>
      <c r="G74" s="237">
        <f t="shared" si="21"/>
        <v>-3.935315590351877</v>
      </c>
      <c r="H74" s="237">
        <f t="shared" si="21"/>
        <v>-2.587123975305275</v>
      </c>
      <c r="I74" s="237">
        <f t="shared" si="21"/>
        <v>-1.3225105704401017</v>
      </c>
      <c r="J74" s="237">
        <f t="shared" si="21"/>
        <v>-2.268103253317989</v>
      </c>
      <c r="K74" s="237">
        <f t="shared" si="21"/>
        <v>-1.4181098815302988</v>
      </c>
      <c r="L74" s="237">
        <f t="shared" si="21"/>
        <v>-1.6515674160980325</v>
      </c>
      <c r="M74" s="237">
        <f t="shared" si="21"/>
        <v>-3.4225068405568635</v>
      </c>
      <c r="N74" s="237">
        <f t="shared" si="21"/>
        <v>-1.2804975428752527</v>
      </c>
      <c r="O74" s="237">
        <f t="shared" si="21"/>
        <v>-0.7629889213874321</v>
      </c>
      <c r="P74" s="237">
        <f t="shared" si="21"/>
        <v>0.08956493106623498</v>
      </c>
      <c r="Q74" s="237">
        <f t="shared" si="21"/>
        <v>-0.8805344517350449</v>
      </c>
      <c r="R74" s="237">
        <f t="shared" si="21"/>
        <v>-1.9529203111773938</v>
      </c>
      <c r="S74" s="237">
        <f t="shared" si="21"/>
        <v>-2.176129195984217</v>
      </c>
      <c r="T74" s="237">
        <f t="shared" si="21"/>
        <v>-0.946651685218967</v>
      </c>
      <c r="U74" s="7">
        <v>2020</v>
      </c>
    </row>
    <row r="75" spans="1:21" ht="12.75">
      <c r="A75" s="47">
        <v>2021</v>
      </c>
      <c r="B75" s="237">
        <f t="shared" si="1"/>
        <v>5.816739215576931</v>
      </c>
      <c r="C75" s="237">
        <f t="shared" si="21"/>
        <v>5.687065999390185</v>
      </c>
      <c r="D75" s="237">
        <f t="shared" si="21"/>
        <v>5.546863539553286</v>
      </c>
      <c r="E75" s="237">
        <f t="shared" si="21"/>
        <v>6.342612228229299</v>
      </c>
      <c r="F75" s="237">
        <f t="shared" si="21"/>
        <v>9.278102258061736</v>
      </c>
      <c r="G75" s="237">
        <f t="shared" si="21"/>
        <v>9.114177805385339</v>
      </c>
      <c r="H75" s="237">
        <f t="shared" si="21"/>
        <v>5.269627196086674</v>
      </c>
      <c r="I75" s="237">
        <f t="shared" si="21"/>
        <v>6.239123327059801</v>
      </c>
      <c r="J75" s="237">
        <f t="shared" si="21"/>
        <v>3.9594763098612447</v>
      </c>
      <c r="K75" s="237">
        <f t="shared" si="21"/>
        <v>5.038586729603537</v>
      </c>
      <c r="L75" s="237">
        <f t="shared" si="21"/>
        <v>12.182925484543674</v>
      </c>
      <c r="M75" s="237">
        <f t="shared" si="21"/>
        <v>4.284269671130559</v>
      </c>
      <c r="N75" s="237">
        <f t="shared" si="21"/>
        <v>4.89968606294272</v>
      </c>
      <c r="O75" s="237">
        <f t="shared" si="21"/>
        <v>6.3156329025807025</v>
      </c>
      <c r="P75" s="237">
        <f t="shared" si="21"/>
        <v>5.027872705259142</v>
      </c>
      <c r="Q75" s="237">
        <f t="shared" si="21"/>
        <v>5.033294145767243</v>
      </c>
      <c r="R75" s="237">
        <f t="shared" si="21"/>
        <v>5.764910745485892</v>
      </c>
      <c r="S75" s="237">
        <f t="shared" si="21"/>
        <v>5.796412430794234</v>
      </c>
      <c r="T75" s="237">
        <f t="shared" si="21"/>
        <v>5.616492883381653</v>
      </c>
      <c r="U75" s="7">
        <v>2021</v>
      </c>
    </row>
    <row r="76" spans="1:21" ht="12.75">
      <c r="A76" s="47">
        <v>2022</v>
      </c>
      <c r="B76" s="237">
        <f t="shared" si="1"/>
        <v>6.28805905753218</v>
      </c>
      <c r="C76" s="237">
        <f t="shared" si="21"/>
        <v>7.56246852426267</v>
      </c>
      <c r="D76" s="237">
        <f t="shared" si="21"/>
        <v>8.413859110657938</v>
      </c>
      <c r="E76" s="237">
        <f t="shared" si="21"/>
        <v>10.224834190804458</v>
      </c>
      <c r="F76" s="237">
        <f t="shared" si="21"/>
        <v>10.090185406242583</v>
      </c>
      <c r="G76" s="237">
        <f t="shared" si="21"/>
        <v>10.198138952284722</v>
      </c>
      <c r="H76" s="237">
        <f t="shared" si="21"/>
        <v>6.6076057687570255</v>
      </c>
      <c r="I76" s="237">
        <f t="shared" si="21"/>
        <v>7.156904818364737</v>
      </c>
      <c r="J76" s="237">
        <f t="shared" si="21"/>
        <v>7.5047123831704</v>
      </c>
      <c r="K76" s="237">
        <f t="shared" si="21"/>
        <v>6.86197259353294</v>
      </c>
      <c r="L76" s="237">
        <f t="shared" si="21"/>
        <v>5.876360645275426</v>
      </c>
      <c r="M76" s="237">
        <f t="shared" si="21"/>
        <v>6.628766464790175</v>
      </c>
      <c r="N76" s="237">
        <f t="shared" si="21"/>
        <v>8.539376693559149</v>
      </c>
      <c r="O76" s="237">
        <f t="shared" si="21"/>
        <v>10.525048131799025</v>
      </c>
      <c r="P76" s="237">
        <f t="shared" si="21"/>
        <v>7.684554474419414</v>
      </c>
      <c r="Q76" s="237">
        <f t="shared" si="21"/>
        <v>7.536750766410492</v>
      </c>
      <c r="R76" s="237">
        <f t="shared" si="21"/>
        <v>7.365863816200459</v>
      </c>
      <c r="S76" s="237">
        <f t="shared" si="21"/>
        <v>7.109397156202149</v>
      </c>
      <c r="T76" s="237">
        <f t="shared" si="21"/>
        <v>8.878717074943737</v>
      </c>
      <c r="U76" s="7">
        <v>2022</v>
      </c>
    </row>
    <row r="77" spans="2:20" ht="12.75"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</row>
    <row r="78" spans="2:20" ht="12.75"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</row>
    <row r="79" spans="2:20" ht="12.75"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</row>
    <row r="80" spans="2:20" ht="12.75"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</row>
  </sheetData>
  <mergeCells count="25">
    <mergeCell ref="L9:T9"/>
    <mergeCell ref="B9:K9"/>
    <mergeCell ref="L44:T44"/>
    <mergeCell ref="B44:K44"/>
    <mergeCell ref="F5:F7"/>
    <mergeCell ref="G5:G7"/>
    <mergeCell ref="H5:H7"/>
    <mergeCell ref="O5:O7"/>
    <mergeCell ref="P5:P7"/>
    <mergeCell ref="A5:A7"/>
    <mergeCell ref="B5:B7"/>
    <mergeCell ref="C5:C7"/>
    <mergeCell ref="D5:D7"/>
    <mergeCell ref="M5:M7"/>
    <mergeCell ref="I5:I7"/>
    <mergeCell ref="J5:J7"/>
    <mergeCell ref="K5:K7"/>
    <mergeCell ref="L5:L7"/>
    <mergeCell ref="U5:U7"/>
    <mergeCell ref="E5:E7"/>
    <mergeCell ref="Q5:Q7"/>
    <mergeCell ref="R5:R7"/>
    <mergeCell ref="S5:S7"/>
    <mergeCell ref="T5:T7"/>
    <mergeCell ref="N5:N7"/>
  </mergeCells>
  <printOptions horizontalCentered="1"/>
  <pageMargins left="0.7086614173228347" right="0.7086614173228347" top="0.5905511811023623" bottom="0.7086614173228347" header="0.07874015748031496" footer="0.07874015748031496"/>
  <pageSetup horizontalDpi="600" verticalDpi="600" orientation="portrait" paperSize="9" scale="86" r:id="rId1"/>
  <headerFooter differentOddEven="1" alignWithMargins="0">
    <oddHeader>&amp;C30</oddHeader>
    <oddFooter>&amp;R&amp;"6,Standard"&amp;8
</oddFooter>
    <evenHeader>&amp;C31</evenHeader>
  </headerFooter>
  <colBreaks count="1" manualBreakCount="1">
    <brk id="11" max="1638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C80"/>
  <sheetViews>
    <sheetView workbookViewId="0" topLeftCell="A1">
      <pane ySplit="7" topLeftCell="A8" activePane="bottomLeft" state="frozen"/>
      <selection pane="topLeft" activeCell="E29" sqref="E29"/>
      <selection pane="bottomLeft" activeCell="V1" sqref="V1"/>
    </sheetView>
  </sheetViews>
  <sheetFormatPr defaultColWidth="11.421875" defaultRowHeight="12.75"/>
  <cols>
    <col min="1" max="1" width="5.57421875" style="5" customWidth="1"/>
    <col min="2" max="9" width="8.7109375" style="5" customWidth="1"/>
    <col min="10" max="12" width="8.7109375" style="29" customWidth="1"/>
    <col min="13" max="17" width="8.7109375" style="5" customWidth="1"/>
    <col min="18" max="20" width="10.7109375" style="5" customWidth="1"/>
    <col min="21" max="21" width="5.57421875" style="40" customWidth="1"/>
    <col min="22" max="37" width="11.421875" style="14" customWidth="1"/>
    <col min="38" max="16384" width="11.421875" style="5" customWidth="1"/>
  </cols>
  <sheetData>
    <row r="1" spans="1:21" ht="7.5" customHeight="1">
      <c r="A1" s="11"/>
      <c r="U1" s="13"/>
    </row>
    <row r="2" ht="7.5" customHeight="1">
      <c r="M2" s="56"/>
    </row>
    <row r="3" spans="11:37" s="30" customFormat="1" ht="15.2" customHeight="1">
      <c r="K3" s="31" t="s">
        <v>219</v>
      </c>
      <c r="L3" s="32" t="s">
        <v>283</v>
      </c>
      <c r="M3" s="57"/>
      <c r="U3" s="33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1:37" s="35" customFormat="1" ht="12.75" customHeight="1">
      <c r="A4" s="34"/>
      <c r="E4" s="34"/>
      <c r="I4" s="34"/>
      <c r="J4" s="36"/>
      <c r="K4" s="37"/>
      <c r="L4" s="38"/>
      <c r="U4" s="39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</row>
    <row r="5" spans="1:37" s="40" customFormat="1" ht="12.75" customHeight="1">
      <c r="A5" s="415" t="s">
        <v>0</v>
      </c>
      <c r="B5" s="413" t="s">
        <v>12</v>
      </c>
      <c r="C5" s="413" t="s">
        <v>9</v>
      </c>
      <c r="D5" s="413" t="s">
        <v>92</v>
      </c>
      <c r="E5" s="410" t="s">
        <v>13</v>
      </c>
      <c r="F5" s="413" t="s">
        <v>14</v>
      </c>
      <c r="G5" s="413" t="s">
        <v>15</v>
      </c>
      <c r="H5" s="413" t="s">
        <v>16</v>
      </c>
      <c r="I5" s="413" t="s">
        <v>17</v>
      </c>
      <c r="J5" s="413" t="s">
        <v>18</v>
      </c>
      <c r="K5" s="413" t="s">
        <v>19</v>
      </c>
      <c r="L5" s="413" t="s">
        <v>20</v>
      </c>
      <c r="M5" s="413" t="s">
        <v>21</v>
      </c>
      <c r="N5" s="413" t="s">
        <v>22</v>
      </c>
      <c r="O5" s="413" t="s">
        <v>23</v>
      </c>
      <c r="P5" s="413" t="s">
        <v>24</v>
      </c>
      <c r="Q5" s="413" t="s">
        <v>25</v>
      </c>
      <c r="R5" s="413" t="s">
        <v>48</v>
      </c>
      <c r="S5" s="414" t="s">
        <v>285</v>
      </c>
      <c r="T5" s="414" t="s">
        <v>286</v>
      </c>
      <c r="U5" s="349" t="s">
        <v>0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</row>
    <row r="6" spans="1:37" s="40" customFormat="1" ht="12.75" customHeight="1">
      <c r="A6" s="416"/>
      <c r="B6" s="413"/>
      <c r="C6" s="413"/>
      <c r="D6" s="413"/>
      <c r="E6" s="411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4"/>
      <c r="T6" s="414"/>
      <c r="U6" s="408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</row>
    <row r="7" spans="1:37" s="41" customFormat="1" ht="12.75" customHeight="1">
      <c r="A7" s="417"/>
      <c r="B7" s="413"/>
      <c r="C7" s="413"/>
      <c r="D7" s="413"/>
      <c r="E7" s="412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4"/>
      <c r="T7" s="414"/>
      <c r="U7" s="409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</row>
    <row r="8" spans="4:37" s="35" customFormat="1" ht="6.2" customHeight="1">
      <c r="D8" s="42"/>
      <c r="E8" s="42"/>
      <c r="G8" s="42"/>
      <c r="I8" s="42"/>
      <c r="J8" s="42"/>
      <c r="K8" s="42"/>
      <c r="L8" s="42"/>
      <c r="M8" s="42"/>
      <c r="O8" s="42"/>
      <c r="S8" s="42"/>
      <c r="U8" s="39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</row>
    <row r="9" spans="2:37" s="46" customFormat="1" ht="11.85" customHeight="1">
      <c r="B9" s="344" t="s">
        <v>269</v>
      </c>
      <c r="C9" s="344"/>
      <c r="D9" s="344"/>
      <c r="E9" s="344"/>
      <c r="F9" s="344"/>
      <c r="G9" s="344"/>
      <c r="H9" s="344"/>
      <c r="I9" s="344"/>
      <c r="J9" s="344"/>
      <c r="K9" s="344"/>
      <c r="L9" s="344" t="s">
        <v>269</v>
      </c>
      <c r="M9" s="344"/>
      <c r="N9" s="344"/>
      <c r="O9" s="344"/>
      <c r="P9" s="344"/>
      <c r="Q9" s="344"/>
      <c r="R9" s="344"/>
      <c r="S9" s="344"/>
      <c r="T9" s="344"/>
      <c r="U9" s="33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</row>
    <row r="10" spans="1:21" ht="6.2" customHeight="1">
      <c r="A10" s="49"/>
      <c r="B10" s="50"/>
      <c r="U10" s="27"/>
    </row>
    <row r="11" spans="1:21" ht="11.85" customHeight="1">
      <c r="A11" s="2" t="s">
        <v>138</v>
      </c>
      <c r="B11" s="104">
        <v>72.3062138828019</v>
      </c>
      <c r="C11" s="104">
        <v>65.07280208757805</v>
      </c>
      <c r="D11" s="104">
        <v>77.03496449201415</v>
      </c>
      <c r="E11" s="104">
        <v>50.21344350213098</v>
      </c>
      <c r="F11" s="104">
        <v>86.54179236912965</v>
      </c>
      <c r="G11" s="104">
        <v>76.46765037075468</v>
      </c>
      <c r="H11" s="104">
        <v>80.50179603056509</v>
      </c>
      <c r="I11" s="104">
        <v>59.22971163119104</v>
      </c>
      <c r="J11" s="104">
        <v>78.0687397892968</v>
      </c>
      <c r="K11" s="104">
        <v>81.55289307733402</v>
      </c>
      <c r="L11" s="104">
        <v>79.52058986419534</v>
      </c>
      <c r="M11" s="104">
        <v>84.22296839809268</v>
      </c>
      <c r="N11" s="104">
        <v>51.22083855462493</v>
      </c>
      <c r="O11" s="104">
        <v>59.50515570231165</v>
      </c>
      <c r="P11" s="104">
        <v>81.3310362293598</v>
      </c>
      <c r="Q11" s="104">
        <v>47.89855206001461</v>
      </c>
      <c r="R11" s="104">
        <v>73.32</v>
      </c>
      <c r="S11" s="104">
        <v>75.61701656813653</v>
      </c>
      <c r="T11" s="104">
        <v>52.8169361777352</v>
      </c>
      <c r="U11" s="3" t="s">
        <v>138</v>
      </c>
    </row>
    <row r="12" spans="1:21" ht="11.85" customHeight="1">
      <c r="A12" s="2" t="s">
        <v>139</v>
      </c>
      <c r="B12" s="104">
        <v>72.78191771529865</v>
      </c>
      <c r="C12" s="104">
        <v>66.88733537108367</v>
      </c>
      <c r="D12" s="104">
        <v>79.91626634401564</v>
      </c>
      <c r="E12" s="104">
        <v>54.71670491549627</v>
      </c>
      <c r="F12" s="104">
        <v>85.3478339248166</v>
      </c>
      <c r="G12" s="104">
        <v>75.96753597310793</v>
      </c>
      <c r="H12" s="104">
        <v>81.45897904806951</v>
      </c>
      <c r="I12" s="104">
        <v>63.85488171887256</v>
      </c>
      <c r="J12" s="104">
        <v>79.09947175889346</v>
      </c>
      <c r="K12" s="104">
        <v>82.40269225558978</v>
      </c>
      <c r="L12" s="104">
        <v>80.05385195621253</v>
      </c>
      <c r="M12" s="104">
        <v>83.62512294130141</v>
      </c>
      <c r="N12" s="104">
        <v>56.06708404956928</v>
      </c>
      <c r="O12" s="104">
        <v>64.76070714779655</v>
      </c>
      <c r="P12" s="104">
        <v>82.2668245572617</v>
      </c>
      <c r="Q12" s="104">
        <v>56.05521314163216</v>
      </c>
      <c r="R12" s="104">
        <v>74.73</v>
      </c>
      <c r="S12" s="104">
        <v>76.52251115121226</v>
      </c>
      <c r="T12" s="104">
        <v>58.21760997659117</v>
      </c>
      <c r="U12" s="3" t="s">
        <v>139</v>
      </c>
    </row>
    <row r="13" spans="1:21" ht="11.85" customHeight="1">
      <c r="A13" s="2" t="s">
        <v>140</v>
      </c>
      <c r="B13" s="104">
        <v>69.81280286740892</v>
      </c>
      <c r="C13" s="104">
        <v>65.73294024922791</v>
      </c>
      <c r="D13" s="104">
        <v>82.20761950004773</v>
      </c>
      <c r="E13" s="104">
        <v>61.11374297084602</v>
      </c>
      <c r="F13" s="104">
        <v>81.83573094758594</v>
      </c>
      <c r="G13" s="104">
        <v>75.96429831441694</v>
      </c>
      <c r="H13" s="104">
        <v>80.09389753833862</v>
      </c>
      <c r="I13" s="104">
        <v>70.08776632102294</v>
      </c>
      <c r="J13" s="104">
        <v>77.76233032896249</v>
      </c>
      <c r="K13" s="104">
        <v>80.51244396202924</v>
      </c>
      <c r="L13" s="104">
        <v>77.53681678645992</v>
      </c>
      <c r="M13" s="104">
        <v>79.77860974509986</v>
      </c>
      <c r="N13" s="104">
        <v>62.81154647454946</v>
      </c>
      <c r="O13" s="104">
        <v>73.03725510153156</v>
      </c>
      <c r="P13" s="104">
        <v>80.81716233608516</v>
      </c>
      <c r="Q13" s="104">
        <v>63.3046680099391</v>
      </c>
      <c r="R13" s="104">
        <v>74</v>
      </c>
      <c r="S13" s="104">
        <v>74.72315417025796</v>
      </c>
      <c r="T13" s="104">
        <v>65.184299096725</v>
      </c>
      <c r="U13" s="3" t="s">
        <v>140</v>
      </c>
    </row>
    <row r="14" spans="1:21" ht="11.85" customHeight="1">
      <c r="A14" s="2" t="s">
        <v>141</v>
      </c>
      <c r="B14" s="104">
        <v>71.11184892845598</v>
      </c>
      <c r="C14" s="104">
        <v>66.80554101210346</v>
      </c>
      <c r="D14" s="104">
        <v>83.4963123303617</v>
      </c>
      <c r="E14" s="104">
        <v>67.75205799732392</v>
      </c>
      <c r="F14" s="104">
        <v>83.01899446883567</v>
      </c>
      <c r="G14" s="104">
        <v>76.7083055495712</v>
      </c>
      <c r="H14" s="104">
        <v>80.79712898212755</v>
      </c>
      <c r="I14" s="104">
        <v>77.81814060348515</v>
      </c>
      <c r="J14" s="104">
        <v>79.1413367407048</v>
      </c>
      <c r="K14" s="104">
        <v>81.46901782339744</v>
      </c>
      <c r="L14" s="104">
        <v>78.74686608037987</v>
      </c>
      <c r="M14" s="104">
        <v>81.94761037652819</v>
      </c>
      <c r="N14" s="104">
        <v>70.54763515994965</v>
      </c>
      <c r="O14" s="104">
        <v>80.53557583315883</v>
      </c>
      <c r="P14" s="104">
        <v>81.57109225043477</v>
      </c>
      <c r="Q14" s="104">
        <v>71.04102022767123</v>
      </c>
      <c r="R14" s="104">
        <v>75.77</v>
      </c>
      <c r="S14" s="104">
        <v>75.79979880407495</v>
      </c>
      <c r="T14" s="104">
        <v>72.66996071812827</v>
      </c>
      <c r="U14" s="3" t="s">
        <v>141</v>
      </c>
    </row>
    <row r="15" spans="1:21" ht="11.85" customHeight="1">
      <c r="A15" s="2" t="s">
        <v>142</v>
      </c>
      <c r="B15" s="104">
        <v>72.27340388706858</v>
      </c>
      <c r="C15" s="104">
        <v>67.39285813440532</v>
      </c>
      <c r="D15" s="104">
        <v>84.70844028074787</v>
      </c>
      <c r="E15" s="104">
        <v>73.1362524287205</v>
      </c>
      <c r="F15" s="104">
        <v>83.0142822497749</v>
      </c>
      <c r="G15" s="104">
        <v>77.06572813157742</v>
      </c>
      <c r="H15" s="104">
        <v>81.5195937240762</v>
      </c>
      <c r="I15" s="104">
        <v>83.63078255558038</v>
      </c>
      <c r="J15" s="104">
        <v>78.36559286895626</v>
      </c>
      <c r="K15" s="104">
        <v>82.4734637514452</v>
      </c>
      <c r="L15" s="104">
        <v>79.63619082416245</v>
      </c>
      <c r="M15" s="104">
        <v>83.67515130200503</v>
      </c>
      <c r="N15" s="104">
        <v>76.1823056661897</v>
      </c>
      <c r="O15" s="104">
        <v>83.83623429832551</v>
      </c>
      <c r="P15" s="104">
        <v>82.9234265008655</v>
      </c>
      <c r="Q15" s="104">
        <v>73.7025143742974</v>
      </c>
      <c r="R15" s="104">
        <v>76.94</v>
      </c>
      <c r="S15" s="104">
        <v>76.51123245661798</v>
      </c>
      <c r="T15" s="104">
        <v>77.36402916461142</v>
      </c>
      <c r="U15" s="3" t="s">
        <v>142</v>
      </c>
    </row>
    <row r="16" spans="1:21" ht="11.85" customHeight="1">
      <c r="A16" s="2" t="s">
        <v>143</v>
      </c>
      <c r="B16" s="104">
        <v>72.97361308683286</v>
      </c>
      <c r="C16" s="104">
        <v>68.12874081357232</v>
      </c>
      <c r="D16" s="104">
        <v>83.73521720797115</v>
      </c>
      <c r="E16" s="104">
        <v>76.21742915268895</v>
      </c>
      <c r="F16" s="104">
        <v>82.95120404949702</v>
      </c>
      <c r="G16" s="104">
        <v>78.6539316401826</v>
      </c>
      <c r="H16" s="104">
        <v>83.13695650537574</v>
      </c>
      <c r="I16" s="104">
        <v>85.9277267990611</v>
      </c>
      <c r="J16" s="104">
        <v>78.32151164686461</v>
      </c>
      <c r="K16" s="104">
        <v>82.40864868135519</v>
      </c>
      <c r="L16" s="104">
        <v>79.21116466667871</v>
      </c>
      <c r="M16" s="104">
        <v>81.49618746926515</v>
      </c>
      <c r="N16" s="104">
        <v>78.41409824044698</v>
      </c>
      <c r="O16" s="104">
        <v>86.5447336081042</v>
      </c>
      <c r="P16" s="104">
        <v>83.8443784730676</v>
      </c>
      <c r="Q16" s="104">
        <v>75.66786872585158</v>
      </c>
      <c r="R16" s="104">
        <v>77.56</v>
      </c>
      <c r="S16" s="104">
        <v>76.98536928566875</v>
      </c>
      <c r="T16" s="104">
        <v>79.802813995959</v>
      </c>
      <c r="U16" s="3" t="s">
        <v>143</v>
      </c>
    </row>
    <row r="17" spans="1:21" ht="11.85" customHeight="1">
      <c r="A17" s="2" t="s">
        <v>144</v>
      </c>
      <c r="B17" s="104">
        <v>74.25509850180883</v>
      </c>
      <c r="C17" s="104">
        <v>69.54284008193945</v>
      </c>
      <c r="D17" s="104">
        <v>82.13286519616501</v>
      </c>
      <c r="E17" s="104">
        <v>77.94702668851374</v>
      </c>
      <c r="F17" s="104">
        <v>85.13010465972204</v>
      </c>
      <c r="G17" s="104">
        <v>81.48817322919167</v>
      </c>
      <c r="H17" s="104">
        <v>84.52330800424023</v>
      </c>
      <c r="I17" s="104">
        <v>87.21317448150917</v>
      </c>
      <c r="J17" s="104">
        <v>79.6457630338116</v>
      </c>
      <c r="K17" s="104">
        <v>84.03860976229868</v>
      </c>
      <c r="L17" s="104">
        <v>81.4902631562315</v>
      </c>
      <c r="M17" s="104">
        <v>83.04088560912913</v>
      </c>
      <c r="N17" s="104">
        <v>78.16654967718156</v>
      </c>
      <c r="O17" s="104">
        <v>88.66390858876294</v>
      </c>
      <c r="P17" s="104">
        <v>85.60766605921626</v>
      </c>
      <c r="Q17" s="104">
        <v>77.87912440628648</v>
      </c>
      <c r="R17" s="104">
        <v>78.95</v>
      </c>
      <c r="S17" s="104">
        <v>78.54582551778475</v>
      </c>
      <c r="T17" s="104">
        <v>80.95018770034795</v>
      </c>
      <c r="U17" s="3" t="s">
        <v>144</v>
      </c>
    </row>
    <row r="18" spans="1:21" ht="11.85" customHeight="1">
      <c r="A18" s="2" t="s">
        <v>145</v>
      </c>
      <c r="B18" s="104">
        <v>76.02176825658286</v>
      </c>
      <c r="C18" s="104">
        <v>72.0516895661702</v>
      </c>
      <c r="D18" s="104">
        <v>82.51758725905663</v>
      </c>
      <c r="E18" s="104">
        <v>78.93544927787553</v>
      </c>
      <c r="F18" s="104">
        <v>85.62026890980204</v>
      </c>
      <c r="G18" s="104">
        <v>82.51181223253707</v>
      </c>
      <c r="H18" s="104">
        <v>86.1695574389867</v>
      </c>
      <c r="I18" s="104">
        <v>87.45995602794127</v>
      </c>
      <c r="J18" s="104">
        <v>81.47407942325864</v>
      </c>
      <c r="K18" s="104">
        <v>85.74632018118386</v>
      </c>
      <c r="L18" s="104">
        <v>81.75009038743266</v>
      </c>
      <c r="M18" s="104">
        <v>84.96727430175736</v>
      </c>
      <c r="N18" s="104">
        <v>79.07049810625927</v>
      </c>
      <c r="O18" s="104">
        <v>89.000499533674</v>
      </c>
      <c r="P18" s="104">
        <v>86.09020895601853</v>
      </c>
      <c r="Q18" s="104">
        <v>79.64383817438095</v>
      </c>
      <c r="R18" s="104">
        <v>80.54</v>
      </c>
      <c r="S18" s="104">
        <v>80.28804398630197</v>
      </c>
      <c r="T18" s="104">
        <v>81.84512929392847</v>
      </c>
      <c r="U18" s="3" t="s">
        <v>145</v>
      </c>
    </row>
    <row r="19" spans="1:21" ht="11.85" customHeight="1">
      <c r="A19" s="2" t="s">
        <v>146</v>
      </c>
      <c r="B19" s="104">
        <v>77.9479556311273</v>
      </c>
      <c r="C19" s="104">
        <v>74.04737262506178</v>
      </c>
      <c r="D19" s="104">
        <v>82.45318119671786</v>
      </c>
      <c r="E19" s="104">
        <v>82.18665987130275</v>
      </c>
      <c r="F19" s="104">
        <v>85.24230292766646</v>
      </c>
      <c r="G19" s="104">
        <v>83.8106972045887</v>
      </c>
      <c r="H19" s="104">
        <v>88.69378575058575</v>
      </c>
      <c r="I19" s="104">
        <v>89.57262852059456</v>
      </c>
      <c r="J19" s="104">
        <v>82.6996430821866</v>
      </c>
      <c r="K19" s="104">
        <v>86.64248208634827</v>
      </c>
      <c r="L19" s="104">
        <v>83.30048793411196</v>
      </c>
      <c r="M19" s="104">
        <v>86.96003791749453</v>
      </c>
      <c r="N19" s="104">
        <v>80.19999254687446</v>
      </c>
      <c r="O19" s="104">
        <v>90.18107444741369</v>
      </c>
      <c r="P19" s="104">
        <v>86.69755946084469</v>
      </c>
      <c r="Q19" s="104">
        <v>81.6849373254096</v>
      </c>
      <c r="R19" s="104">
        <v>82.06</v>
      </c>
      <c r="S19" s="104">
        <v>81.84535291435294</v>
      </c>
      <c r="T19" s="104">
        <v>83.66827112037961</v>
      </c>
      <c r="U19" s="3" t="s">
        <v>146</v>
      </c>
    </row>
    <row r="20" spans="1:55" s="35" customFormat="1" ht="11.85" customHeight="1">
      <c r="A20" s="2" t="s">
        <v>3</v>
      </c>
      <c r="B20" s="104">
        <v>80.69568458939357</v>
      </c>
      <c r="C20" s="104">
        <v>77.44972669546631</v>
      </c>
      <c r="D20" s="104">
        <v>83.67713449533834</v>
      </c>
      <c r="E20" s="104">
        <v>84.63580698941323</v>
      </c>
      <c r="F20" s="104">
        <v>89.11069977589516</v>
      </c>
      <c r="G20" s="104">
        <v>85.84754239593187</v>
      </c>
      <c r="H20" s="104">
        <v>91.78950728138746</v>
      </c>
      <c r="I20" s="104">
        <v>89.73298304710457</v>
      </c>
      <c r="J20" s="104">
        <v>85.06308679853458</v>
      </c>
      <c r="K20" s="104">
        <v>88.60030661664952</v>
      </c>
      <c r="L20" s="104">
        <v>85.05126459960404</v>
      </c>
      <c r="M20" s="104">
        <v>90.7660491689177</v>
      </c>
      <c r="N20" s="104">
        <v>80.51644375959818</v>
      </c>
      <c r="O20" s="104">
        <v>91.16205328586732</v>
      </c>
      <c r="P20" s="104">
        <v>88.74842185184109</v>
      </c>
      <c r="Q20" s="104">
        <v>83.14354384791405</v>
      </c>
      <c r="R20" s="104">
        <v>84.45</v>
      </c>
      <c r="S20" s="104">
        <v>84.45893645503949</v>
      </c>
      <c r="T20" s="104">
        <v>84.69001484303519</v>
      </c>
      <c r="U20" s="3" t="s">
        <v>3</v>
      </c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</row>
    <row r="21" spans="1:55" s="35" customFormat="1" ht="11.85" customHeight="1">
      <c r="A21" s="2" t="s">
        <v>38</v>
      </c>
      <c r="B21" s="104">
        <v>83.33229758857973</v>
      </c>
      <c r="C21" s="104">
        <v>79.68610413311276</v>
      </c>
      <c r="D21" s="104">
        <v>83.49253847992748</v>
      </c>
      <c r="E21" s="104">
        <v>84.84965659386077</v>
      </c>
      <c r="F21" s="104">
        <v>90.77336485333657</v>
      </c>
      <c r="G21" s="104">
        <v>90.49943835644451</v>
      </c>
      <c r="H21" s="104">
        <v>93.9690184992582</v>
      </c>
      <c r="I21" s="104">
        <v>88.87666021099739</v>
      </c>
      <c r="J21" s="104">
        <v>84.85421416926077</v>
      </c>
      <c r="K21" s="104">
        <v>89.66728181950997</v>
      </c>
      <c r="L21" s="104">
        <v>83.80718580777116</v>
      </c>
      <c r="M21" s="104">
        <v>92.57259929604157</v>
      </c>
      <c r="N21" s="104">
        <v>81.7172768943466</v>
      </c>
      <c r="O21" s="104">
        <v>90.52213368395473</v>
      </c>
      <c r="P21" s="104">
        <v>89.9447220011436</v>
      </c>
      <c r="Q21" s="104">
        <v>83.76463250552106</v>
      </c>
      <c r="R21" s="104">
        <v>85.87</v>
      </c>
      <c r="S21" s="104">
        <v>86.09908407752113</v>
      </c>
      <c r="T21" s="104">
        <v>85.04061494663776</v>
      </c>
      <c r="U21" s="3" t="s">
        <v>38</v>
      </c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</row>
    <row r="22" spans="1:55" s="35" customFormat="1" ht="11.85" customHeight="1">
      <c r="A22" s="2" t="s">
        <v>39</v>
      </c>
      <c r="B22" s="104">
        <v>82.59921915631593</v>
      </c>
      <c r="C22" s="104">
        <v>80.33434417470556</v>
      </c>
      <c r="D22" s="104">
        <v>81.75516439157845</v>
      </c>
      <c r="E22" s="104">
        <v>84.88781736149235</v>
      </c>
      <c r="F22" s="104">
        <v>92.12322195607402</v>
      </c>
      <c r="G22" s="104">
        <v>90.88550466837854</v>
      </c>
      <c r="H22" s="104">
        <v>92.46287842244588</v>
      </c>
      <c r="I22" s="104">
        <v>89.19086860576735</v>
      </c>
      <c r="J22" s="104">
        <v>83.5018595577306</v>
      </c>
      <c r="K22" s="104">
        <v>89.83878988178485</v>
      </c>
      <c r="L22" s="104">
        <v>84.56756521882727</v>
      </c>
      <c r="M22" s="104">
        <v>91.1411883063497</v>
      </c>
      <c r="N22" s="104">
        <v>83.35786654553631</v>
      </c>
      <c r="O22" s="104">
        <v>92.60518323351937</v>
      </c>
      <c r="P22" s="104">
        <v>88.20078211276471</v>
      </c>
      <c r="Q22" s="104">
        <v>83.85906826530017</v>
      </c>
      <c r="R22" s="104">
        <v>85.7</v>
      </c>
      <c r="S22" s="104">
        <v>85.85527631515993</v>
      </c>
      <c r="T22" s="104">
        <v>86.01954666095529</v>
      </c>
      <c r="U22" s="3" t="s">
        <v>39</v>
      </c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</row>
    <row r="23" spans="1:55" s="35" customFormat="1" ht="11.85" customHeight="1">
      <c r="A23" s="2" t="s">
        <v>40</v>
      </c>
      <c r="B23" s="104">
        <v>82.43421732729753</v>
      </c>
      <c r="C23" s="104">
        <v>79.16003703404704</v>
      </c>
      <c r="D23" s="104">
        <v>79.78959238323355</v>
      </c>
      <c r="E23" s="104">
        <v>84.87189479848831</v>
      </c>
      <c r="F23" s="104">
        <v>92.98218665343911</v>
      </c>
      <c r="G23" s="104">
        <v>88.81547961775675</v>
      </c>
      <c r="H23" s="104">
        <v>92.8750278501576</v>
      </c>
      <c r="I23" s="104">
        <v>88.9741235486147</v>
      </c>
      <c r="J23" s="104">
        <v>83.18082406003984</v>
      </c>
      <c r="K23" s="104">
        <v>88.6523521478801</v>
      </c>
      <c r="L23" s="104">
        <v>84.2375599655595</v>
      </c>
      <c r="M23" s="104">
        <v>90.8605528064091</v>
      </c>
      <c r="N23" s="104">
        <v>84.31417773212227</v>
      </c>
      <c r="O23" s="104">
        <v>92.33431052814296</v>
      </c>
      <c r="P23" s="104">
        <v>87.93646689223348</v>
      </c>
      <c r="Q23" s="104">
        <v>85.02658868174224</v>
      </c>
      <c r="R23" s="104">
        <v>85.1</v>
      </c>
      <c r="S23" s="104">
        <v>85.17893913916971</v>
      </c>
      <c r="T23" s="104">
        <v>86.47591538590619</v>
      </c>
      <c r="U23" s="3" t="s">
        <v>40</v>
      </c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</row>
    <row r="24" spans="1:55" s="35" customFormat="1" ht="11.85" customHeight="1">
      <c r="A24" s="2" t="s">
        <v>41</v>
      </c>
      <c r="B24" s="104">
        <v>82.68444925927963</v>
      </c>
      <c r="C24" s="104">
        <v>80.84654328773814</v>
      </c>
      <c r="D24" s="104">
        <v>78.91175374788756</v>
      </c>
      <c r="E24" s="104">
        <v>86.2477779089507</v>
      </c>
      <c r="F24" s="104">
        <v>92.90288036717064</v>
      </c>
      <c r="G24" s="104">
        <v>89.42411316527048</v>
      </c>
      <c r="H24" s="104">
        <v>92.90567843737183</v>
      </c>
      <c r="I24" s="104">
        <v>89.5486433025672</v>
      </c>
      <c r="J24" s="104">
        <v>84.5774404769972</v>
      </c>
      <c r="K24" s="104">
        <v>89.83086322169724</v>
      </c>
      <c r="L24" s="104">
        <v>86.29915619846933</v>
      </c>
      <c r="M24" s="104">
        <v>93.74887484922102</v>
      </c>
      <c r="N24" s="104">
        <v>85.88131222794127</v>
      </c>
      <c r="O24" s="104">
        <v>93.26265173358124</v>
      </c>
      <c r="P24" s="104">
        <v>89.37114998671629</v>
      </c>
      <c r="Q24" s="104">
        <v>86.37319485351398</v>
      </c>
      <c r="R24" s="104">
        <v>86.1</v>
      </c>
      <c r="S24" s="104">
        <v>86.24346234985376</v>
      </c>
      <c r="T24" s="104">
        <v>87.7408901981455</v>
      </c>
      <c r="U24" s="3" t="s">
        <v>41</v>
      </c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</row>
    <row r="25" spans="1:55" s="35" customFormat="1" ht="11.85" customHeight="1">
      <c r="A25" s="2" t="s">
        <v>43</v>
      </c>
      <c r="B25" s="104">
        <v>83.10394657982874</v>
      </c>
      <c r="C25" s="104">
        <v>81.88770707632224</v>
      </c>
      <c r="D25" s="104">
        <v>80.3669095627837</v>
      </c>
      <c r="E25" s="104">
        <v>86.91422678707617</v>
      </c>
      <c r="F25" s="104">
        <v>93.92341402491316</v>
      </c>
      <c r="G25" s="104">
        <v>90.7863449429723</v>
      </c>
      <c r="H25" s="104">
        <v>93.2002311615341</v>
      </c>
      <c r="I25" s="104">
        <v>89.1485331180563</v>
      </c>
      <c r="J25" s="104">
        <v>86.20962030430366</v>
      </c>
      <c r="K25" s="104">
        <v>90.16765152643326</v>
      </c>
      <c r="L25" s="104">
        <v>86.1513793421788</v>
      </c>
      <c r="M25" s="104">
        <v>97.058787748845</v>
      </c>
      <c r="N25" s="104">
        <v>85.48305025062575</v>
      </c>
      <c r="O25" s="104">
        <v>92.72521301821622</v>
      </c>
      <c r="P25" s="104">
        <v>89.58372967937595</v>
      </c>
      <c r="Q25" s="104">
        <v>86.07896548930646</v>
      </c>
      <c r="R25" s="104">
        <v>86.73</v>
      </c>
      <c r="S25" s="104">
        <v>86.93673217982051</v>
      </c>
      <c r="T25" s="104">
        <v>87.54272293580243</v>
      </c>
      <c r="U25" s="3" t="s">
        <v>43</v>
      </c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</row>
    <row r="26" spans="1:55" s="35" customFormat="1" ht="11.85" customHeight="1">
      <c r="A26" s="2" t="s">
        <v>96</v>
      </c>
      <c r="B26" s="104">
        <v>88.38422656093947</v>
      </c>
      <c r="C26" s="104">
        <v>85.09041262432417</v>
      </c>
      <c r="D26" s="104">
        <v>83.06496692527548</v>
      </c>
      <c r="E26" s="104">
        <v>89.952103364511</v>
      </c>
      <c r="F26" s="104">
        <v>98.14820637304919</v>
      </c>
      <c r="G26" s="104">
        <v>92.34332684884023</v>
      </c>
      <c r="H26" s="104">
        <v>96.1640623548873</v>
      </c>
      <c r="I26" s="104">
        <v>91.00292952512427</v>
      </c>
      <c r="J26" s="104">
        <v>89.71103966160464</v>
      </c>
      <c r="K26" s="104">
        <v>92.76678437565025</v>
      </c>
      <c r="L26" s="104">
        <v>89.26621897776575</v>
      </c>
      <c r="M26" s="104">
        <v>100.070717729683</v>
      </c>
      <c r="N26" s="104">
        <v>89.31739984939999</v>
      </c>
      <c r="O26" s="104">
        <v>96.13038732924365</v>
      </c>
      <c r="P26" s="104">
        <v>92.08913034222536</v>
      </c>
      <c r="Q26" s="104">
        <v>89.17292408068091</v>
      </c>
      <c r="R26" s="104">
        <v>90.04</v>
      </c>
      <c r="S26" s="104">
        <v>90.2814755003993</v>
      </c>
      <c r="T26" s="104">
        <v>90.78610395380784</v>
      </c>
      <c r="U26" s="3" t="s">
        <v>96</v>
      </c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</row>
    <row r="27" spans="1:55" s="35" customFormat="1" ht="11.85" customHeight="1">
      <c r="A27" s="2" t="s">
        <v>98</v>
      </c>
      <c r="B27" s="104">
        <v>91.61788733127506</v>
      </c>
      <c r="C27" s="104">
        <v>87.77535723685268</v>
      </c>
      <c r="D27" s="104">
        <v>85.54445397201343</v>
      </c>
      <c r="E27" s="104">
        <v>91.2810175898105</v>
      </c>
      <c r="F27" s="104">
        <v>99.4218937132485</v>
      </c>
      <c r="G27" s="104">
        <v>94.38024364272069</v>
      </c>
      <c r="H27" s="104">
        <v>98.54131890660784</v>
      </c>
      <c r="I27" s="104">
        <v>94.11513335513136</v>
      </c>
      <c r="J27" s="104">
        <v>92.24679294171001</v>
      </c>
      <c r="K27" s="104">
        <v>96.06268640160995</v>
      </c>
      <c r="L27" s="104">
        <v>91.432291209635</v>
      </c>
      <c r="M27" s="104">
        <v>102.0651806299387</v>
      </c>
      <c r="N27" s="104">
        <v>91.84148370255303</v>
      </c>
      <c r="O27" s="104">
        <v>98.14362580392695</v>
      </c>
      <c r="P27" s="104">
        <v>93.21478501517745</v>
      </c>
      <c r="Q27" s="104">
        <v>91.22107041811152</v>
      </c>
      <c r="R27" s="104">
        <v>92.72</v>
      </c>
      <c r="S27" s="104">
        <v>93.03797821252941</v>
      </c>
      <c r="T27" s="104">
        <v>92.97815483551517</v>
      </c>
      <c r="U27" s="3" t="s">
        <v>98</v>
      </c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</row>
    <row r="28" spans="1:55" s="35" customFormat="1" ht="11.85" customHeight="1">
      <c r="A28" s="2" t="s">
        <v>99</v>
      </c>
      <c r="B28" s="104">
        <v>92.00215421384443</v>
      </c>
      <c r="C28" s="104">
        <v>87.86853814491342</v>
      </c>
      <c r="D28" s="104">
        <v>88.77152460197021</v>
      </c>
      <c r="E28" s="104">
        <v>93.06712977169568</v>
      </c>
      <c r="F28" s="104">
        <v>99.44740397020242</v>
      </c>
      <c r="G28" s="104">
        <v>98.08581256226672</v>
      </c>
      <c r="H28" s="104">
        <v>99.16130182848022</v>
      </c>
      <c r="I28" s="104">
        <v>94.93977767599776</v>
      </c>
      <c r="J28" s="104">
        <v>93.85915285169729</v>
      </c>
      <c r="K28" s="104">
        <v>97.18026616121848</v>
      </c>
      <c r="L28" s="104">
        <v>91.68722951961948</v>
      </c>
      <c r="M28" s="104">
        <v>102.2632146278549</v>
      </c>
      <c r="N28" s="104">
        <v>91.66414621216116</v>
      </c>
      <c r="O28" s="104">
        <v>98.4072743848979</v>
      </c>
      <c r="P28" s="104">
        <v>95.54556881495348</v>
      </c>
      <c r="Q28" s="104">
        <v>90.9123519650901</v>
      </c>
      <c r="R28" s="104">
        <v>93.61</v>
      </c>
      <c r="S28" s="104">
        <v>93.88353518631305</v>
      </c>
      <c r="T28" s="104">
        <v>93.35713724189785</v>
      </c>
      <c r="U28" s="3" t="s">
        <v>99</v>
      </c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</row>
    <row r="29" spans="1:55" s="35" customFormat="1" ht="11.85" customHeight="1">
      <c r="A29" s="2" t="s">
        <v>101</v>
      </c>
      <c r="B29" s="104">
        <v>82.95147624836028</v>
      </c>
      <c r="C29" s="104">
        <v>84.15803271546092</v>
      </c>
      <c r="D29" s="104">
        <v>87.7693043948864</v>
      </c>
      <c r="E29" s="104">
        <v>90.43328312431942</v>
      </c>
      <c r="F29" s="104">
        <v>90.02361933619746</v>
      </c>
      <c r="G29" s="104">
        <v>94.02144905754737</v>
      </c>
      <c r="H29" s="104">
        <v>92.00281493320936</v>
      </c>
      <c r="I29" s="104">
        <v>93.80616271834224</v>
      </c>
      <c r="J29" s="104">
        <v>88.76206963914888</v>
      </c>
      <c r="K29" s="104">
        <v>91.93285344215364</v>
      </c>
      <c r="L29" s="104">
        <v>87.07377783720368</v>
      </c>
      <c r="M29" s="104">
        <v>91.47118461432194</v>
      </c>
      <c r="N29" s="104">
        <v>87.9193420565178</v>
      </c>
      <c r="O29" s="104">
        <v>92.99884062903593</v>
      </c>
      <c r="P29" s="104">
        <v>92.1082006832121</v>
      </c>
      <c r="Q29" s="104">
        <v>86.14283007246144</v>
      </c>
      <c r="R29" s="104">
        <v>88.28</v>
      </c>
      <c r="S29" s="104">
        <v>88.12684256077482</v>
      </c>
      <c r="T29" s="104">
        <v>89.67859742826285</v>
      </c>
      <c r="U29" s="3" t="s">
        <v>101</v>
      </c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</row>
    <row r="30" spans="1:55" s="35" customFormat="1" ht="11.85" customHeight="1">
      <c r="A30" s="2" t="s">
        <v>103</v>
      </c>
      <c r="B30" s="104">
        <v>89.40234988444553</v>
      </c>
      <c r="C30" s="104">
        <v>88.40497627232261</v>
      </c>
      <c r="D30" s="104">
        <v>90.34314110298257</v>
      </c>
      <c r="E30" s="104">
        <v>93.0651351102828</v>
      </c>
      <c r="F30" s="104">
        <v>94.52669137472358</v>
      </c>
      <c r="G30" s="104">
        <v>94.57048072438391</v>
      </c>
      <c r="H30" s="104">
        <v>94.78631951364027</v>
      </c>
      <c r="I30" s="104">
        <v>94.75659061196484</v>
      </c>
      <c r="J30" s="104">
        <v>93.62838137531561</v>
      </c>
      <c r="K30" s="104">
        <v>94.16031345183755</v>
      </c>
      <c r="L30" s="104">
        <v>91.71656036431985</v>
      </c>
      <c r="M30" s="104">
        <v>96.15817411345004</v>
      </c>
      <c r="N30" s="104">
        <v>90.83048764290548</v>
      </c>
      <c r="O30" s="104">
        <v>97.18906856156643</v>
      </c>
      <c r="P30" s="104">
        <v>93.06511923045156</v>
      </c>
      <c r="Q30" s="104">
        <v>90.47119530071365</v>
      </c>
      <c r="R30" s="104">
        <v>91.97</v>
      </c>
      <c r="S30" s="104">
        <v>91.9528053589116</v>
      </c>
      <c r="T30" s="104">
        <v>92.76845192032275</v>
      </c>
      <c r="U30" s="3" t="s">
        <v>103</v>
      </c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</row>
    <row r="31" spans="1:55" s="137" customFormat="1" ht="11.85" customHeight="1">
      <c r="A31" s="2" t="s">
        <v>105</v>
      </c>
      <c r="B31" s="104">
        <v>94.06191903882537</v>
      </c>
      <c r="C31" s="104">
        <v>93.78018193378131</v>
      </c>
      <c r="D31" s="104">
        <v>93.8238327743161</v>
      </c>
      <c r="E31" s="104">
        <v>93.96235794222655</v>
      </c>
      <c r="F31" s="104">
        <v>96.46308333262942</v>
      </c>
      <c r="G31" s="104">
        <v>95.08890734641464</v>
      </c>
      <c r="H31" s="104">
        <v>98.18652507964708</v>
      </c>
      <c r="I31" s="104">
        <v>96.95710352592606</v>
      </c>
      <c r="J31" s="104">
        <v>98.00876860491479</v>
      </c>
      <c r="K31" s="104">
        <v>96.82906113632427</v>
      </c>
      <c r="L31" s="104">
        <v>94.47981676870468</v>
      </c>
      <c r="M31" s="104">
        <v>100.6369364807817</v>
      </c>
      <c r="N31" s="104">
        <v>94.03058265237192</v>
      </c>
      <c r="O31" s="104">
        <v>96.7116558695941</v>
      </c>
      <c r="P31" s="104">
        <v>95.77592222829847</v>
      </c>
      <c r="Q31" s="104">
        <v>94.61360471095404</v>
      </c>
      <c r="R31" s="104">
        <v>95.58</v>
      </c>
      <c r="S31" s="104">
        <v>95.7461556223026</v>
      </c>
      <c r="T31" s="104">
        <v>94.9300227414007</v>
      </c>
      <c r="U31" s="3" t="s">
        <v>105</v>
      </c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</row>
    <row r="32" spans="1:55" s="35" customFormat="1" ht="11.85" customHeight="1">
      <c r="A32" s="2" t="s">
        <v>206</v>
      </c>
      <c r="B32" s="104">
        <v>94.72936228984385</v>
      </c>
      <c r="C32" s="104">
        <v>94.73259321303225</v>
      </c>
      <c r="D32" s="104">
        <v>93.65150217505948</v>
      </c>
      <c r="E32" s="104">
        <v>95.08330391891842</v>
      </c>
      <c r="F32" s="104">
        <v>99.3995357947213</v>
      </c>
      <c r="G32" s="104">
        <v>95.52127433150446</v>
      </c>
      <c r="H32" s="104">
        <v>97.34524423832998</v>
      </c>
      <c r="I32" s="104">
        <v>96.51619416845026</v>
      </c>
      <c r="J32" s="104">
        <v>98.57331223964997</v>
      </c>
      <c r="K32" s="104">
        <v>96.46753011934842</v>
      </c>
      <c r="L32" s="104">
        <v>95.68014373506317</v>
      </c>
      <c r="M32" s="104">
        <v>99.09491354442541</v>
      </c>
      <c r="N32" s="104">
        <v>94.56479821768875</v>
      </c>
      <c r="O32" s="104">
        <v>99.21524826140657</v>
      </c>
      <c r="P32" s="104">
        <v>98.35336733447122</v>
      </c>
      <c r="Q32" s="104">
        <v>94.56917173007794</v>
      </c>
      <c r="R32" s="104">
        <v>95.98</v>
      </c>
      <c r="S32" s="104">
        <v>96.13464107109348</v>
      </c>
      <c r="T32" s="104">
        <v>95.70316657744728</v>
      </c>
      <c r="U32" s="3" t="s">
        <v>206</v>
      </c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</row>
    <row r="33" spans="1:55" s="35" customFormat="1" ht="11.85" customHeight="1">
      <c r="A33" s="2" t="s">
        <v>229</v>
      </c>
      <c r="B33" s="104">
        <v>95.42239434519551</v>
      </c>
      <c r="C33" s="104">
        <v>95.92574424734077</v>
      </c>
      <c r="D33" s="104">
        <v>93.97039269296546</v>
      </c>
      <c r="E33" s="104">
        <v>95.52103544229305</v>
      </c>
      <c r="F33" s="104">
        <v>98.43206687268157</v>
      </c>
      <c r="G33" s="104">
        <v>98.38889311021795</v>
      </c>
      <c r="H33" s="104">
        <v>97.83382503406659</v>
      </c>
      <c r="I33" s="104">
        <v>96.75340194188155</v>
      </c>
      <c r="J33" s="104">
        <v>97.7175644443568</v>
      </c>
      <c r="K33" s="104">
        <v>96.64021196382713</v>
      </c>
      <c r="L33" s="104">
        <v>95.63054160188932</v>
      </c>
      <c r="M33" s="104">
        <v>96.65004824653862</v>
      </c>
      <c r="N33" s="104">
        <v>94.76954483698707</v>
      </c>
      <c r="O33" s="104">
        <v>98.552510864062</v>
      </c>
      <c r="P33" s="104">
        <v>97.55731692792305</v>
      </c>
      <c r="Q33" s="104">
        <v>95.76602646222022</v>
      </c>
      <c r="R33" s="104">
        <v>96.4</v>
      </c>
      <c r="S33" s="104">
        <v>96.56903118337846</v>
      </c>
      <c r="T33" s="104">
        <v>95.97830213502806</v>
      </c>
      <c r="U33" s="3" t="s">
        <v>229</v>
      </c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</row>
    <row r="34" spans="1:55" s="35" customFormat="1" ht="11.85" customHeight="1">
      <c r="A34" s="2" t="s">
        <v>233</v>
      </c>
      <c r="B34" s="104">
        <v>97.53170470356572</v>
      </c>
      <c r="C34" s="104">
        <v>98.27494408614226</v>
      </c>
      <c r="D34" s="104">
        <v>96.51684857611201</v>
      </c>
      <c r="E34" s="104">
        <v>99.14209991045547</v>
      </c>
      <c r="F34" s="104">
        <v>99.62385421001477</v>
      </c>
      <c r="G34" s="104">
        <v>98.03004937429905</v>
      </c>
      <c r="H34" s="104">
        <v>99.48286203543488</v>
      </c>
      <c r="I34" s="104">
        <v>99.70930188425453</v>
      </c>
      <c r="J34" s="104">
        <v>100.5720730318735</v>
      </c>
      <c r="K34" s="104">
        <v>98.55829375006601</v>
      </c>
      <c r="L34" s="104">
        <v>97.59605180463961</v>
      </c>
      <c r="M34" s="104">
        <v>99.73407938821644</v>
      </c>
      <c r="N34" s="104">
        <v>97.82536456787346</v>
      </c>
      <c r="O34" s="104">
        <v>99.60662943471532</v>
      </c>
      <c r="P34" s="104">
        <v>99.2440616727772</v>
      </c>
      <c r="Q34" s="104">
        <v>99.23928917677516</v>
      </c>
      <c r="R34" s="104">
        <v>98.53</v>
      </c>
      <c r="S34" s="104">
        <v>98.59063819566073</v>
      </c>
      <c r="T34" s="104">
        <v>98.85929079136717</v>
      </c>
      <c r="U34" s="3" t="s">
        <v>233</v>
      </c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</row>
    <row r="35" spans="1:55" s="35" customFormat="1" ht="11.85" customHeight="1">
      <c r="A35" s="2" t="s">
        <v>234</v>
      </c>
      <c r="B35" s="104">
        <v>100</v>
      </c>
      <c r="C35" s="104">
        <v>100</v>
      </c>
      <c r="D35" s="104">
        <v>100</v>
      </c>
      <c r="E35" s="104">
        <v>100</v>
      </c>
      <c r="F35" s="104">
        <v>100</v>
      </c>
      <c r="G35" s="104">
        <v>100</v>
      </c>
      <c r="H35" s="104">
        <v>100</v>
      </c>
      <c r="I35" s="104">
        <v>100</v>
      </c>
      <c r="J35" s="104">
        <v>100</v>
      </c>
      <c r="K35" s="104">
        <v>100</v>
      </c>
      <c r="L35" s="104">
        <v>100</v>
      </c>
      <c r="M35" s="104">
        <v>100</v>
      </c>
      <c r="N35" s="104">
        <v>100</v>
      </c>
      <c r="O35" s="104">
        <v>100</v>
      </c>
      <c r="P35" s="104">
        <v>100</v>
      </c>
      <c r="Q35" s="104">
        <v>100</v>
      </c>
      <c r="R35" s="104">
        <v>100</v>
      </c>
      <c r="S35" s="104">
        <v>100</v>
      </c>
      <c r="T35" s="104">
        <v>100</v>
      </c>
      <c r="U35" s="3" t="s">
        <v>234</v>
      </c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</row>
    <row r="36" spans="1:55" s="35" customFormat="1" ht="11.85" customHeight="1">
      <c r="A36" s="2" t="s">
        <v>251</v>
      </c>
      <c r="B36" s="104">
        <v>101.05650634152863</v>
      </c>
      <c r="C36" s="104">
        <v>102.51779609155767</v>
      </c>
      <c r="D36" s="104">
        <v>105.14048663258191</v>
      </c>
      <c r="E36" s="104">
        <v>102.07946381089586</v>
      </c>
      <c r="F36" s="104">
        <v>101.85382370302355</v>
      </c>
      <c r="G36" s="104">
        <v>102.14295308639437</v>
      </c>
      <c r="H36" s="104">
        <v>102.7117355839997</v>
      </c>
      <c r="I36" s="104">
        <v>101.39960079286405</v>
      </c>
      <c r="J36" s="104">
        <v>106.03011619479503</v>
      </c>
      <c r="K36" s="104">
        <v>101.22508444943001</v>
      </c>
      <c r="L36" s="104">
        <v>101.10617353237454</v>
      </c>
      <c r="M36" s="104">
        <v>99.45137388470945</v>
      </c>
      <c r="N36" s="104">
        <v>101.80200879313706</v>
      </c>
      <c r="O36" s="104">
        <v>101.54243322136199</v>
      </c>
      <c r="P36" s="104">
        <v>102.25650517885506</v>
      </c>
      <c r="Q36" s="104">
        <v>101.19700375337258</v>
      </c>
      <c r="R36" s="104">
        <v>102.23</v>
      </c>
      <c r="S36" s="104">
        <v>102.16441599239756</v>
      </c>
      <c r="T36" s="104">
        <v>101.65924707667901</v>
      </c>
      <c r="U36" s="3" t="s">
        <v>251</v>
      </c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</row>
    <row r="37" spans="1:55" s="35" customFormat="1" ht="11.85" customHeight="1">
      <c r="A37" s="2" t="s">
        <v>267</v>
      </c>
      <c r="B37" s="104">
        <v>104.7169436264389</v>
      </c>
      <c r="C37" s="104">
        <v>106.2825731687418</v>
      </c>
      <c r="D37" s="104">
        <v>109.61753426910329</v>
      </c>
      <c r="E37" s="104">
        <v>104.69814599010374</v>
      </c>
      <c r="F37" s="104">
        <v>103.26612434570856</v>
      </c>
      <c r="G37" s="104">
        <v>103.98491353066545</v>
      </c>
      <c r="H37" s="104">
        <v>104.96453517026444</v>
      </c>
      <c r="I37" s="104">
        <v>105.76573165950057</v>
      </c>
      <c r="J37" s="104">
        <v>106.94551165025328</v>
      </c>
      <c r="K37" s="104">
        <v>103.72353881531544</v>
      </c>
      <c r="L37" s="104">
        <v>102.48797424651593</v>
      </c>
      <c r="M37" s="104">
        <v>101.36108995745151</v>
      </c>
      <c r="N37" s="104">
        <v>104.12975780293718</v>
      </c>
      <c r="O37" s="104">
        <v>102.60430837320033</v>
      </c>
      <c r="P37" s="104">
        <v>105.2350981071974</v>
      </c>
      <c r="Q37" s="104">
        <v>103.26166339906709</v>
      </c>
      <c r="R37" s="104">
        <v>104.97</v>
      </c>
      <c r="S37" s="104">
        <v>104.87108666257242</v>
      </c>
      <c r="T37" s="104">
        <v>104.02527045040621</v>
      </c>
      <c r="U37" s="3" t="s">
        <v>267</v>
      </c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</row>
    <row r="38" spans="1:55" s="35" customFormat="1" ht="11.85" customHeight="1">
      <c r="A38" s="2" t="s">
        <v>268</v>
      </c>
      <c r="B38" s="104">
        <v>106.98304792811197</v>
      </c>
      <c r="C38" s="104">
        <v>106.73231591738201</v>
      </c>
      <c r="D38" s="104">
        <v>113.46089253436692</v>
      </c>
      <c r="E38" s="104">
        <v>105.1955260315224</v>
      </c>
      <c r="F38" s="104">
        <v>103.0167767958856</v>
      </c>
      <c r="G38" s="104">
        <v>103.83999555622835</v>
      </c>
      <c r="H38" s="104">
        <v>105.51487288248806</v>
      </c>
      <c r="I38" s="104">
        <v>103.77725045965762</v>
      </c>
      <c r="J38" s="104">
        <v>108.2738335493763</v>
      </c>
      <c r="K38" s="104">
        <v>105.05569212107201</v>
      </c>
      <c r="L38" s="104">
        <v>102.63102930169207</v>
      </c>
      <c r="M38" s="104">
        <v>100.78366975311526</v>
      </c>
      <c r="N38" s="104">
        <v>104.85407471987408</v>
      </c>
      <c r="O38" s="104">
        <v>102.07393012800625</v>
      </c>
      <c r="P38" s="104">
        <v>105.67748706691619</v>
      </c>
      <c r="Q38" s="104">
        <v>103.00326283118599</v>
      </c>
      <c r="R38" s="104">
        <v>106</v>
      </c>
      <c r="S38" s="104">
        <v>105.90318808770687</v>
      </c>
      <c r="T38" s="104">
        <v>103.99178613111204</v>
      </c>
      <c r="U38" s="3" t="s">
        <v>268</v>
      </c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</row>
    <row r="39" spans="1:55" s="35" customFormat="1" ht="11.85" customHeight="1">
      <c r="A39" s="2" t="s">
        <v>270</v>
      </c>
      <c r="B39" s="104">
        <v>106.55078094056256</v>
      </c>
      <c r="C39" s="104">
        <v>108.63840650059797</v>
      </c>
      <c r="D39" s="104">
        <v>116.81146880773498</v>
      </c>
      <c r="E39" s="104">
        <v>106.98821330669763</v>
      </c>
      <c r="F39" s="104">
        <v>101.5397811474529</v>
      </c>
      <c r="G39" s="104">
        <v>107.13098236548993</v>
      </c>
      <c r="H39" s="104">
        <v>107.05946249696575</v>
      </c>
      <c r="I39" s="104">
        <v>108.30735132648807</v>
      </c>
      <c r="J39" s="104">
        <v>110.56905370842289</v>
      </c>
      <c r="K39" s="104">
        <v>105.0671386962852</v>
      </c>
      <c r="L39" s="104">
        <v>103.09972548754749</v>
      </c>
      <c r="M39" s="104">
        <v>98.80551089503565</v>
      </c>
      <c r="N39" s="104">
        <v>106.40594518354261</v>
      </c>
      <c r="O39" s="104">
        <v>103.65754662951161</v>
      </c>
      <c r="P39" s="104">
        <v>108.20545453694434</v>
      </c>
      <c r="Q39" s="104">
        <v>102.92989613075429</v>
      </c>
      <c r="R39" s="104">
        <v>107.12</v>
      </c>
      <c r="S39" s="104">
        <v>106.8354018772763</v>
      </c>
      <c r="T39" s="104">
        <v>105.67867600286375</v>
      </c>
      <c r="U39" s="3" t="s">
        <v>270</v>
      </c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</row>
    <row r="40" spans="1:55" s="35" customFormat="1" ht="11.85" customHeight="1">
      <c r="A40" s="2" t="s">
        <v>272</v>
      </c>
      <c r="B40" s="104">
        <v>101.48651168297485</v>
      </c>
      <c r="C40" s="104">
        <v>104.61659404242513</v>
      </c>
      <c r="D40" s="104">
        <v>114.15559314430655</v>
      </c>
      <c r="E40" s="104">
        <v>104.59471431338261</v>
      </c>
      <c r="F40" s="104">
        <v>96.41526479341952</v>
      </c>
      <c r="G40" s="104">
        <v>102.00321171106482</v>
      </c>
      <c r="H40" s="104">
        <v>102.0099280016408</v>
      </c>
      <c r="I40" s="104">
        <v>104.70729315514761</v>
      </c>
      <c r="J40" s="104">
        <v>106.20575350929492</v>
      </c>
      <c r="K40" s="104">
        <v>101.8220372753084</v>
      </c>
      <c r="L40" s="104">
        <v>99.50889266379644</v>
      </c>
      <c r="M40" s="104">
        <v>93.98329513495665</v>
      </c>
      <c r="N40" s="104">
        <v>102.66639262891962</v>
      </c>
      <c r="O40" s="104">
        <v>101.26261950016077</v>
      </c>
      <c r="P40" s="104">
        <v>106.37450044171064</v>
      </c>
      <c r="Q40" s="104">
        <v>99.79806352607568</v>
      </c>
      <c r="R40" s="104">
        <v>103.16</v>
      </c>
      <c r="S40" s="104">
        <v>102.70631227366587</v>
      </c>
      <c r="T40" s="104">
        <v>102.55644477883732</v>
      </c>
      <c r="U40" s="3" t="s">
        <v>272</v>
      </c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</row>
    <row r="41" spans="1:55" s="35" customFormat="1" ht="11.85" customHeight="1">
      <c r="A41" s="2" t="s">
        <v>275</v>
      </c>
      <c r="B41" s="104">
        <v>104.76448430252472</v>
      </c>
      <c r="C41" s="104">
        <v>107.53371608364395</v>
      </c>
      <c r="D41" s="104">
        <v>117.84694522390595</v>
      </c>
      <c r="E41" s="104">
        <v>107.15646030731568</v>
      </c>
      <c r="F41" s="104">
        <v>102.28171291685265</v>
      </c>
      <c r="G41" s="104">
        <v>105.75439819414972</v>
      </c>
      <c r="H41" s="104">
        <v>104.49466563524355</v>
      </c>
      <c r="I41" s="104">
        <v>107.22064092600861</v>
      </c>
      <c r="J41" s="104">
        <v>106.99379288636847</v>
      </c>
      <c r="K41" s="104">
        <v>103.57399785536715</v>
      </c>
      <c r="L41" s="104">
        <v>108.17443609167863</v>
      </c>
      <c r="M41" s="104">
        <v>95.21167168819669</v>
      </c>
      <c r="N41" s="104">
        <v>104.63647644505751</v>
      </c>
      <c r="O41" s="104">
        <v>103.63183154847466</v>
      </c>
      <c r="P41" s="104">
        <v>107.72116758884462</v>
      </c>
      <c r="Q41" s="104">
        <v>101.78973570396522</v>
      </c>
      <c r="R41" s="104">
        <v>105.87</v>
      </c>
      <c r="S41" s="104">
        <v>105.43133175271856</v>
      </c>
      <c r="T41" s="104">
        <v>104.78063794982961</v>
      </c>
      <c r="U41" s="3" t="s">
        <v>275</v>
      </c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</row>
    <row r="42" spans="1:55" s="35" customFormat="1" ht="11.85" customHeight="1">
      <c r="A42" s="2" t="s">
        <v>277</v>
      </c>
      <c r="B42" s="104">
        <v>106.20685931705022</v>
      </c>
      <c r="C42" s="104">
        <v>109.77273345301754</v>
      </c>
      <c r="D42" s="104">
        <v>123.64796677334773</v>
      </c>
      <c r="E42" s="104">
        <v>110.6634917769227</v>
      </c>
      <c r="F42" s="104">
        <v>107.4775112195017</v>
      </c>
      <c r="G42" s="104">
        <v>110.50682380788339</v>
      </c>
      <c r="H42" s="104">
        <v>106.17006513705121</v>
      </c>
      <c r="I42" s="104">
        <v>107.42564609227334</v>
      </c>
      <c r="J42" s="104">
        <v>108.15803588746108</v>
      </c>
      <c r="K42" s="104">
        <v>104.69692082641586</v>
      </c>
      <c r="L42" s="104">
        <v>107.93093706763129</v>
      </c>
      <c r="M42" s="104">
        <v>96.8169749023523</v>
      </c>
      <c r="N42" s="104">
        <v>107.4045486796098</v>
      </c>
      <c r="O42" s="104">
        <v>106.28305426641526</v>
      </c>
      <c r="P42" s="104">
        <v>109.08345524500498</v>
      </c>
      <c r="Q42" s="104">
        <v>103.31466787965113</v>
      </c>
      <c r="R42" s="104">
        <v>107.76</v>
      </c>
      <c r="S42" s="104">
        <v>107.05930621351548</v>
      </c>
      <c r="T42" s="104">
        <v>107.14920403356693</v>
      </c>
      <c r="U42" s="3" t="s">
        <v>277</v>
      </c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</row>
    <row r="43" spans="1:55" s="35" customFormat="1" ht="6.2" customHeight="1">
      <c r="A43" s="45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45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</row>
    <row r="44" spans="2:37" s="34" customFormat="1" ht="11.85" customHeight="1">
      <c r="B44" s="365" t="s">
        <v>230</v>
      </c>
      <c r="C44" s="365"/>
      <c r="D44" s="365"/>
      <c r="E44" s="365"/>
      <c r="F44" s="365"/>
      <c r="G44" s="365"/>
      <c r="H44" s="365"/>
      <c r="I44" s="365"/>
      <c r="J44" s="365"/>
      <c r="K44" s="365"/>
      <c r="L44" s="365" t="s">
        <v>230</v>
      </c>
      <c r="M44" s="365"/>
      <c r="N44" s="365"/>
      <c r="O44" s="365"/>
      <c r="P44" s="365"/>
      <c r="Q44" s="365"/>
      <c r="R44" s="365"/>
      <c r="S44" s="365"/>
      <c r="T44" s="365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</row>
    <row r="45" spans="1:37" s="34" customFormat="1" ht="6.2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</row>
    <row r="46" spans="1:37" s="34" customFormat="1" ht="11.85" customHeight="1">
      <c r="A46" s="2" t="s">
        <v>139</v>
      </c>
      <c r="B46" s="237">
        <f aca="true" t="shared" si="0" ref="B46:T59">B12/B11*100-100</f>
        <v>0.6579017306421235</v>
      </c>
      <c r="C46" s="237">
        <f t="shared" si="0"/>
        <v>2.7884664949013853</v>
      </c>
      <c r="D46" s="237">
        <f t="shared" si="0"/>
        <v>3.740252067358554</v>
      </c>
      <c r="E46" s="237">
        <f t="shared" si="0"/>
        <v>8.968238581714047</v>
      </c>
      <c r="F46" s="237">
        <f t="shared" si="0"/>
        <v>-1.3796322119380449</v>
      </c>
      <c r="G46" s="237">
        <f t="shared" si="0"/>
        <v>-0.6540208770923925</v>
      </c>
      <c r="H46" s="237">
        <f t="shared" si="0"/>
        <v>1.1890206985456473</v>
      </c>
      <c r="I46" s="237">
        <f t="shared" si="0"/>
        <v>7.8088681513111595</v>
      </c>
      <c r="J46" s="237">
        <f t="shared" si="0"/>
        <v>1.32028770078594</v>
      </c>
      <c r="K46" s="237">
        <f t="shared" si="0"/>
        <v>1.0420221112817245</v>
      </c>
      <c r="L46" s="237">
        <f t="shared" si="0"/>
        <v>0.6705962480005212</v>
      </c>
      <c r="M46" s="237">
        <f t="shared" si="0"/>
        <v>-0.7098366017752511</v>
      </c>
      <c r="N46" s="237">
        <f t="shared" si="0"/>
        <v>9.461472384478881</v>
      </c>
      <c r="O46" s="237">
        <f t="shared" si="0"/>
        <v>8.83209426722118</v>
      </c>
      <c r="P46" s="237">
        <f t="shared" si="0"/>
        <v>1.1505919158129245</v>
      </c>
      <c r="Q46" s="237">
        <f t="shared" si="0"/>
        <v>17.0290347637182</v>
      </c>
      <c r="R46" s="237">
        <f t="shared" si="0"/>
        <v>1.923076923076934</v>
      </c>
      <c r="S46" s="237">
        <f t="shared" si="0"/>
        <v>1.1974746216809535</v>
      </c>
      <c r="T46" s="237">
        <f t="shared" si="0"/>
        <v>10.225268994555208</v>
      </c>
      <c r="U46" s="3" t="s">
        <v>139</v>
      </c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</row>
    <row r="47" spans="1:37" s="34" customFormat="1" ht="11.85" customHeight="1">
      <c r="A47" s="2" t="s">
        <v>140</v>
      </c>
      <c r="B47" s="237">
        <f t="shared" si="0"/>
        <v>-4.07946773194962</v>
      </c>
      <c r="C47" s="237">
        <f t="shared" si="0"/>
        <v>-1.7258799673380594</v>
      </c>
      <c r="D47" s="237">
        <f t="shared" si="0"/>
        <v>2.867192451369661</v>
      </c>
      <c r="E47" s="237">
        <f t="shared" si="0"/>
        <v>11.691197533238238</v>
      </c>
      <c r="F47" s="237">
        <f t="shared" si="0"/>
        <v>-4.115046411517</v>
      </c>
      <c r="G47" s="237">
        <f t="shared" si="0"/>
        <v>-0.004261897729762154</v>
      </c>
      <c r="H47" s="237">
        <f t="shared" si="0"/>
        <v>-1.6757901040293461</v>
      </c>
      <c r="I47" s="237">
        <f t="shared" si="0"/>
        <v>9.761015030285819</v>
      </c>
      <c r="J47" s="237">
        <f t="shared" si="0"/>
        <v>-1.6904555747309757</v>
      </c>
      <c r="K47" s="237">
        <f t="shared" si="0"/>
        <v>-2.2939156984064653</v>
      </c>
      <c r="L47" s="237">
        <f t="shared" si="0"/>
        <v>-3.144177460853925</v>
      </c>
      <c r="M47" s="237">
        <f t="shared" si="0"/>
        <v>-4.599710064284778</v>
      </c>
      <c r="N47" s="237">
        <f t="shared" si="0"/>
        <v>12.029272681663542</v>
      </c>
      <c r="O47" s="237">
        <f t="shared" si="0"/>
        <v>12.780200090845682</v>
      </c>
      <c r="P47" s="237">
        <f t="shared" si="0"/>
        <v>-1.7621468058093228</v>
      </c>
      <c r="Q47" s="237">
        <f t="shared" si="0"/>
        <v>12.932704135813509</v>
      </c>
      <c r="R47" s="237">
        <f t="shared" si="0"/>
        <v>-0.9768499933092443</v>
      </c>
      <c r="S47" s="237">
        <f t="shared" si="0"/>
        <v>-2.351408695146816</v>
      </c>
      <c r="T47" s="237">
        <f t="shared" si="0"/>
        <v>11.966635392512813</v>
      </c>
      <c r="U47" s="3" t="s">
        <v>140</v>
      </c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</row>
    <row r="48" spans="1:37" s="34" customFormat="1" ht="11.85" customHeight="1">
      <c r="A48" s="2" t="s">
        <v>141</v>
      </c>
      <c r="B48" s="237">
        <f t="shared" si="0"/>
        <v>1.8607562047240407</v>
      </c>
      <c r="C48" s="237">
        <f t="shared" si="0"/>
        <v>1.6317553403343226</v>
      </c>
      <c r="D48" s="237">
        <f t="shared" si="0"/>
        <v>1.5676075261043394</v>
      </c>
      <c r="E48" s="237">
        <f t="shared" si="0"/>
        <v>10.8622295146358</v>
      </c>
      <c r="F48" s="237">
        <f t="shared" si="0"/>
        <v>1.4459008400714168</v>
      </c>
      <c r="G48" s="237">
        <f t="shared" si="0"/>
        <v>0.9794169783215807</v>
      </c>
      <c r="H48" s="237">
        <f t="shared" si="0"/>
        <v>0.8780087689605836</v>
      </c>
      <c r="I48" s="237">
        <f t="shared" si="0"/>
        <v>11.029562915523343</v>
      </c>
      <c r="J48" s="237">
        <f t="shared" si="0"/>
        <v>1.7733604508874947</v>
      </c>
      <c r="K48" s="237">
        <f t="shared" si="0"/>
        <v>1.1881068494447078</v>
      </c>
      <c r="L48" s="237">
        <f t="shared" si="0"/>
        <v>1.560612550361057</v>
      </c>
      <c r="M48" s="237">
        <f t="shared" si="0"/>
        <v>2.718774666992175</v>
      </c>
      <c r="N48" s="237">
        <f t="shared" si="0"/>
        <v>12.316348059563808</v>
      </c>
      <c r="O48" s="237">
        <f t="shared" si="0"/>
        <v>10.266432824184875</v>
      </c>
      <c r="P48" s="237">
        <f t="shared" si="0"/>
        <v>0.9328834279213254</v>
      </c>
      <c r="Q48" s="237">
        <f t="shared" si="0"/>
        <v>12.22082424714317</v>
      </c>
      <c r="R48" s="237">
        <f t="shared" si="0"/>
        <v>2.3918918918918877</v>
      </c>
      <c r="S48" s="237">
        <f t="shared" si="0"/>
        <v>1.4408447365107833</v>
      </c>
      <c r="T48" s="237">
        <f t="shared" si="0"/>
        <v>11.483841546406026</v>
      </c>
      <c r="U48" s="3" t="s">
        <v>141</v>
      </c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</row>
    <row r="49" spans="1:37" s="34" customFormat="1" ht="11.85" customHeight="1">
      <c r="A49" s="2" t="s">
        <v>142</v>
      </c>
      <c r="B49" s="237">
        <f t="shared" si="0"/>
        <v>1.6334197129105945</v>
      </c>
      <c r="C49" s="237">
        <f t="shared" si="0"/>
        <v>0.8791443245635122</v>
      </c>
      <c r="D49" s="237">
        <f t="shared" si="0"/>
        <v>1.4517143530725605</v>
      </c>
      <c r="E49" s="237">
        <f t="shared" si="0"/>
        <v>7.946909054200617</v>
      </c>
      <c r="F49" s="237">
        <f t="shared" si="0"/>
        <v>-0.005676073398547032</v>
      </c>
      <c r="G49" s="237">
        <f t="shared" si="0"/>
        <v>0.4659503028329226</v>
      </c>
      <c r="H49" s="237">
        <f t="shared" si="0"/>
        <v>0.8941713041666048</v>
      </c>
      <c r="I49" s="237">
        <f t="shared" si="0"/>
        <v>7.469520483293209</v>
      </c>
      <c r="J49" s="237">
        <f t="shared" si="0"/>
        <v>-0.9802006179023266</v>
      </c>
      <c r="K49" s="237">
        <f t="shared" si="0"/>
        <v>1.2329176843952183</v>
      </c>
      <c r="L49" s="237">
        <f t="shared" si="0"/>
        <v>1.1293462051871614</v>
      </c>
      <c r="M49" s="237">
        <f t="shared" si="0"/>
        <v>2.1081040893556633</v>
      </c>
      <c r="N49" s="237">
        <f t="shared" si="0"/>
        <v>7.987043780368836</v>
      </c>
      <c r="O49" s="237">
        <f t="shared" si="0"/>
        <v>4.098385627743539</v>
      </c>
      <c r="P49" s="237">
        <f t="shared" si="0"/>
        <v>1.6578596818084463</v>
      </c>
      <c r="Q49" s="237">
        <f t="shared" si="0"/>
        <v>3.746418812816387</v>
      </c>
      <c r="R49" s="237">
        <f t="shared" si="0"/>
        <v>1.5441467599313796</v>
      </c>
      <c r="S49" s="237">
        <f t="shared" si="0"/>
        <v>0.9385693151797341</v>
      </c>
      <c r="T49" s="237">
        <f t="shared" si="0"/>
        <v>6.459434407416936</v>
      </c>
      <c r="U49" s="3" t="s">
        <v>142</v>
      </c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</row>
    <row r="50" spans="1:37" s="34" customFormat="1" ht="11.85" customHeight="1">
      <c r="A50" s="2" t="s">
        <v>143</v>
      </c>
      <c r="B50" s="237">
        <f t="shared" si="0"/>
        <v>0.9688338477296554</v>
      </c>
      <c r="C50" s="237">
        <f t="shared" si="0"/>
        <v>1.0919297675421262</v>
      </c>
      <c r="D50" s="237">
        <f t="shared" si="0"/>
        <v>-1.1489092108781307</v>
      </c>
      <c r="E50" s="237">
        <f t="shared" si="0"/>
        <v>4.212926724638237</v>
      </c>
      <c r="F50" s="237">
        <f t="shared" si="0"/>
        <v>-0.07598475656041614</v>
      </c>
      <c r="G50" s="237">
        <f t="shared" si="0"/>
        <v>2.060842798881481</v>
      </c>
      <c r="H50" s="237">
        <f t="shared" si="0"/>
        <v>1.9840172250783041</v>
      </c>
      <c r="I50" s="237">
        <f t="shared" si="0"/>
        <v>2.746529654860268</v>
      </c>
      <c r="J50" s="237">
        <f t="shared" si="0"/>
        <v>-0.056250735147713726</v>
      </c>
      <c r="K50" s="237">
        <f t="shared" si="0"/>
        <v>-0.07858899959063592</v>
      </c>
      <c r="L50" s="237">
        <f t="shared" si="0"/>
        <v>-0.5337098034010666</v>
      </c>
      <c r="M50" s="237">
        <f t="shared" si="0"/>
        <v>-2.6040751630976473</v>
      </c>
      <c r="N50" s="237">
        <f t="shared" si="0"/>
        <v>2.9295419123127857</v>
      </c>
      <c r="O50" s="237">
        <f t="shared" si="0"/>
        <v>3.230702490930909</v>
      </c>
      <c r="P50" s="237">
        <f t="shared" si="0"/>
        <v>1.1106053030653271</v>
      </c>
      <c r="Q50" s="237">
        <f t="shared" si="0"/>
        <v>2.666604210506506</v>
      </c>
      <c r="R50" s="237">
        <f t="shared" si="0"/>
        <v>0.8058227190018243</v>
      </c>
      <c r="S50" s="237">
        <f t="shared" si="0"/>
        <v>0.6196957150306162</v>
      </c>
      <c r="T50" s="237">
        <f t="shared" si="0"/>
        <v>3.1523498164223582</v>
      </c>
      <c r="U50" s="3" t="s">
        <v>143</v>
      </c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</row>
    <row r="51" spans="1:37" s="34" customFormat="1" ht="11.85" customHeight="1">
      <c r="A51" s="2" t="s">
        <v>144</v>
      </c>
      <c r="B51" s="237">
        <f t="shared" si="0"/>
        <v>1.7560942384079397</v>
      </c>
      <c r="C51" s="237">
        <f t="shared" si="0"/>
        <v>2.07562807044485</v>
      </c>
      <c r="D51" s="237">
        <f t="shared" si="0"/>
        <v>-1.913593903776956</v>
      </c>
      <c r="E51" s="237">
        <f t="shared" si="0"/>
        <v>2.26929398571005</v>
      </c>
      <c r="F51" s="237">
        <f t="shared" si="0"/>
        <v>2.6267257180798254</v>
      </c>
      <c r="G51" s="237">
        <f t="shared" si="0"/>
        <v>3.6034328226271555</v>
      </c>
      <c r="H51" s="237">
        <f t="shared" si="0"/>
        <v>1.6675514201374995</v>
      </c>
      <c r="I51" s="237">
        <f t="shared" si="0"/>
        <v>1.4959637946131608</v>
      </c>
      <c r="J51" s="237">
        <f t="shared" si="0"/>
        <v>1.6907888511112645</v>
      </c>
      <c r="K51" s="237">
        <f t="shared" si="0"/>
        <v>1.9779005080473553</v>
      </c>
      <c r="L51" s="237">
        <f t="shared" si="0"/>
        <v>2.877244008648617</v>
      </c>
      <c r="M51" s="237">
        <f t="shared" si="0"/>
        <v>1.8954238079499532</v>
      </c>
      <c r="N51" s="237">
        <f t="shared" si="0"/>
        <v>-0.3156939489456789</v>
      </c>
      <c r="O51" s="237">
        <f t="shared" si="0"/>
        <v>2.448646950899274</v>
      </c>
      <c r="P51" s="237">
        <f t="shared" si="0"/>
        <v>2.1030480734198136</v>
      </c>
      <c r="Q51" s="237">
        <f t="shared" si="0"/>
        <v>2.922317910719002</v>
      </c>
      <c r="R51" s="237">
        <f t="shared" si="0"/>
        <v>1.7921609076843765</v>
      </c>
      <c r="S51" s="237">
        <f t="shared" si="0"/>
        <v>2.026951674837889</v>
      </c>
      <c r="T51" s="237">
        <f t="shared" si="0"/>
        <v>1.4377609597163428</v>
      </c>
      <c r="U51" s="3" t="s">
        <v>144</v>
      </c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</row>
    <row r="52" spans="1:37" s="34" customFormat="1" ht="11.85" customHeight="1">
      <c r="A52" s="2" t="s">
        <v>145</v>
      </c>
      <c r="B52" s="237">
        <f t="shared" si="0"/>
        <v>2.379189833989642</v>
      </c>
      <c r="C52" s="237">
        <f t="shared" si="0"/>
        <v>3.607631614231849</v>
      </c>
      <c r="D52" s="237">
        <f t="shared" si="0"/>
        <v>0.4684142723777427</v>
      </c>
      <c r="E52" s="237">
        <f t="shared" si="0"/>
        <v>1.2680696510870746</v>
      </c>
      <c r="F52" s="237">
        <f t="shared" si="0"/>
        <v>0.5757825061290163</v>
      </c>
      <c r="G52" s="237">
        <f t="shared" si="0"/>
        <v>1.2561810662589323</v>
      </c>
      <c r="H52" s="237">
        <f t="shared" si="0"/>
        <v>1.9476869441313056</v>
      </c>
      <c r="I52" s="237">
        <f t="shared" si="0"/>
        <v>0.2829636094537875</v>
      </c>
      <c r="J52" s="237">
        <f t="shared" si="0"/>
        <v>2.295560140055258</v>
      </c>
      <c r="K52" s="237">
        <f t="shared" si="0"/>
        <v>2.032054580288033</v>
      </c>
      <c r="L52" s="237">
        <f t="shared" si="0"/>
        <v>0.3188445111571383</v>
      </c>
      <c r="M52" s="237">
        <f t="shared" si="0"/>
        <v>2.3198075002423195</v>
      </c>
      <c r="N52" s="237">
        <f t="shared" si="0"/>
        <v>1.1564389535049173</v>
      </c>
      <c r="O52" s="237">
        <f t="shared" si="0"/>
        <v>0.3796256563335305</v>
      </c>
      <c r="P52" s="237">
        <f t="shared" si="0"/>
        <v>0.5636678571151492</v>
      </c>
      <c r="Q52" s="237">
        <f t="shared" si="0"/>
        <v>2.2659650856988947</v>
      </c>
      <c r="R52" s="237">
        <f t="shared" si="0"/>
        <v>2.0139328689043623</v>
      </c>
      <c r="S52" s="237">
        <f t="shared" si="0"/>
        <v>2.2180917407542466</v>
      </c>
      <c r="T52" s="237">
        <f t="shared" si="0"/>
        <v>1.105546038871836</v>
      </c>
      <c r="U52" s="3" t="s">
        <v>145</v>
      </c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</row>
    <row r="53" spans="1:37" s="34" customFormat="1" ht="11.85" customHeight="1">
      <c r="A53" s="2" t="s">
        <v>146</v>
      </c>
      <c r="B53" s="237">
        <f t="shared" si="0"/>
        <v>2.5337313492147757</v>
      </c>
      <c r="C53" s="237">
        <f t="shared" si="0"/>
        <v>2.769793561966111</v>
      </c>
      <c r="D53" s="237">
        <f t="shared" si="0"/>
        <v>-0.07805131545663357</v>
      </c>
      <c r="E53" s="237">
        <f t="shared" si="0"/>
        <v>4.118821927499283</v>
      </c>
      <c r="F53" s="237">
        <f t="shared" si="0"/>
        <v>-0.4414445165241858</v>
      </c>
      <c r="G53" s="237">
        <f t="shared" si="0"/>
        <v>1.5741806377868528</v>
      </c>
      <c r="H53" s="237">
        <f t="shared" si="0"/>
        <v>2.9293736519261557</v>
      </c>
      <c r="I53" s="237">
        <f t="shared" si="0"/>
        <v>2.4155883316227005</v>
      </c>
      <c r="J53" s="237">
        <f t="shared" si="0"/>
        <v>1.5042375042510656</v>
      </c>
      <c r="K53" s="237">
        <f t="shared" si="0"/>
        <v>1.0451316199584966</v>
      </c>
      <c r="L53" s="237">
        <f t="shared" si="0"/>
        <v>1.8965086635765118</v>
      </c>
      <c r="M53" s="237">
        <f t="shared" si="0"/>
        <v>2.3453307548268185</v>
      </c>
      <c r="N53" s="237">
        <f t="shared" si="0"/>
        <v>1.4284650630343947</v>
      </c>
      <c r="O53" s="237">
        <f t="shared" si="0"/>
        <v>1.3264812219318003</v>
      </c>
      <c r="P53" s="237">
        <f t="shared" si="0"/>
        <v>0.7054815085144384</v>
      </c>
      <c r="Q53" s="237">
        <f t="shared" si="0"/>
        <v>2.5627835094532543</v>
      </c>
      <c r="R53" s="237">
        <f t="shared" si="0"/>
        <v>1.8872609883287623</v>
      </c>
      <c r="S53" s="237">
        <f t="shared" si="0"/>
        <v>1.9396523451445233</v>
      </c>
      <c r="T53" s="237">
        <f t="shared" si="0"/>
        <v>2.227550792795199</v>
      </c>
      <c r="U53" s="3" t="s">
        <v>146</v>
      </c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</row>
    <row r="54" spans="1:37" s="34" customFormat="1" ht="11.85" customHeight="1">
      <c r="A54" s="2" t="s">
        <v>3</v>
      </c>
      <c r="B54" s="237">
        <f t="shared" si="0"/>
        <v>3.525081493181574</v>
      </c>
      <c r="C54" s="237">
        <f t="shared" si="0"/>
        <v>4.594834292949628</v>
      </c>
      <c r="D54" s="237">
        <f t="shared" si="0"/>
        <v>1.4844221664417603</v>
      </c>
      <c r="E54" s="237">
        <f t="shared" si="0"/>
        <v>2.9799813278038414</v>
      </c>
      <c r="F54" s="237">
        <f t="shared" si="0"/>
        <v>4.5381186516174665</v>
      </c>
      <c r="G54" s="237">
        <f t="shared" si="0"/>
        <v>2.43029262287493</v>
      </c>
      <c r="H54" s="237">
        <f t="shared" si="0"/>
        <v>3.490347722338896</v>
      </c>
      <c r="I54" s="237">
        <f t="shared" si="0"/>
        <v>0.17902179399942497</v>
      </c>
      <c r="J54" s="237">
        <f t="shared" si="0"/>
        <v>2.857864469861383</v>
      </c>
      <c r="K54" s="237">
        <f t="shared" si="0"/>
        <v>2.2596588684406385</v>
      </c>
      <c r="L54" s="237">
        <f t="shared" si="0"/>
        <v>2.1017603965019873</v>
      </c>
      <c r="M54" s="237">
        <f t="shared" si="0"/>
        <v>4.376735961217278</v>
      </c>
      <c r="N54" s="237">
        <f t="shared" si="0"/>
        <v>0.3945776086435018</v>
      </c>
      <c r="O54" s="237">
        <f t="shared" si="0"/>
        <v>1.0877879249771496</v>
      </c>
      <c r="P54" s="237">
        <f t="shared" si="0"/>
        <v>2.3655364738642106</v>
      </c>
      <c r="Q54" s="237">
        <f t="shared" si="0"/>
        <v>1.7856493134025015</v>
      </c>
      <c r="R54" s="237">
        <f t="shared" si="0"/>
        <v>2.9125030465513078</v>
      </c>
      <c r="S54" s="237">
        <f t="shared" si="0"/>
        <v>3.1933194098649977</v>
      </c>
      <c r="T54" s="237">
        <f t="shared" si="0"/>
        <v>1.2211842183108104</v>
      </c>
      <c r="U54" s="3" t="s">
        <v>3</v>
      </c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  <row r="55" spans="1:55" s="35" customFormat="1" ht="11.85" customHeight="1">
      <c r="A55" s="2" t="s">
        <v>38</v>
      </c>
      <c r="B55" s="237">
        <f t="shared" si="0"/>
        <v>3.267353158476965</v>
      </c>
      <c r="C55" s="237">
        <f t="shared" si="0"/>
        <v>2.887521406550505</v>
      </c>
      <c r="D55" s="237">
        <f t="shared" si="0"/>
        <v>-0.22060508706968562</v>
      </c>
      <c r="E55" s="237">
        <f t="shared" si="0"/>
        <v>0.2526703673709818</v>
      </c>
      <c r="F55" s="237">
        <f t="shared" si="0"/>
        <v>1.8658422407442146</v>
      </c>
      <c r="G55" s="237">
        <f t="shared" si="0"/>
        <v>5.418787574672706</v>
      </c>
      <c r="H55" s="237">
        <f t="shared" si="0"/>
        <v>2.374466627421029</v>
      </c>
      <c r="I55" s="237">
        <f t="shared" si="0"/>
        <v>-0.9543010908905813</v>
      </c>
      <c r="J55" s="237">
        <f t="shared" si="0"/>
        <v>-0.24555025820836818</v>
      </c>
      <c r="K55" s="237">
        <f t="shared" si="0"/>
        <v>1.2042567837569322</v>
      </c>
      <c r="L55" s="237">
        <f t="shared" si="0"/>
        <v>-1.4627399106757935</v>
      </c>
      <c r="M55" s="237">
        <f t="shared" si="0"/>
        <v>1.9903368535539414</v>
      </c>
      <c r="N55" s="237">
        <f t="shared" si="0"/>
        <v>1.4914135283145384</v>
      </c>
      <c r="O55" s="237">
        <f t="shared" si="0"/>
        <v>-0.7019583026568199</v>
      </c>
      <c r="P55" s="237">
        <f t="shared" si="0"/>
        <v>1.3479677996975</v>
      </c>
      <c r="Q55" s="237">
        <f t="shared" si="0"/>
        <v>0.7470076795657263</v>
      </c>
      <c r="R55" s="237">
        <f t="shared" si="0"/>
        <v>1.6814683244523536</v>
      </c>
      <c r="S55" s="237">
        <f t="shared" si="0"/>
        <v>1.941946810275951</v>
      </c>
      <c r="T55" s="237">
        <f t="shared" si="0"/>
        <v>0.4139804488786325</v>
      </c>
      <c r="U55" s="3" t="s">
        <v>38</v>
      </c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</row>
    <row r="56" spans="1:55" s="35" customFormat="1" ht="11.85" customHeight="1">
      <c r="A56" s="2" t="s">
        <v>39</v>
      </c>
      <c r="B56" s="237">
        <f t="shared" si="0"/>
        <v>-0.8797050525152912</v>
      </c>
      <c r="C56" s="237">
        <f t="shared" si="0"/>
        <v>0.8134919489977079</v>
      </c>
      <c r="D56" s="237">
        <f t="shared" si="0"/>
        <v>-2.080873476815796</v>
      </c>
      <c r="E56" s="237">
        <f t="shared" si="0"/>
        <v>0.04497456933059141</v>
      </c>
      <c r="F56" s="237">
        <f t="shared" si="0"/>
        <v>1.4870629781306661</v>
      </c>
      <c r="G56" s="237">
        <f t="shared" si="0"/>
        <v>0.4265952573246494</v>
      </c>
      <c r="H56" s="237">
        <f t="shared" si="0"/>
        <v>-1.6028049466369652</v>
      </c>
      <c r="I56" s="237">
        <f t="shared" si="0"/>
        <v>0.3535330805905801</v>
      </c>
      <c r="J56" s="237">
        <f t="shared" si="0"/>
        <v>-1.5937388906019407</v>
      </c>
      <c r="K56" s="237">
        <f t="shared" si="0"/>
        <v>0.1912716196974742</v>
      </c>
      <c r="L56" s="237">
        <f t="shared" si="0"/>
        <v>0.90729619868182</v>
      </c>
      <c r="M56" s="237">
        <f t="shared" si="0"/>
        <v>-1.546257748596119</v>
      </c>
      <c r="N56" s="237">
        <f t="shared" si="0"/>
        <v>2.007641117692714</v>
      </c>
      <c r="O56" s="237">
        <f t="shared" si="0"/>
        <v>2.301149414835166</v>
      </c>
      <c r="P56" s="237">
        <f t="shared" si="0"/>
        <v>-1.9389018605858013</v>
      </c>
      <c r="Q56" s="237">
        <f t="shared" si="0"/>
        <v>0.1127394187193147</v>
      </c>
      <c r="R56" s="237">
        <f t="shared" si="0"/>
        <v>-0.19797368114592473</v>
      </c>
      <c r="S56" s="237">
        <f t="shared" si="0"/>
        <v>-0.28317114516768527</v>
      </c>
      <c r="T56" s="237">
        <f t="shared" si="0"/>
        <v>1.151134331438925</v>
      </c>
      <c r="U56" s="3" t="s">
        <v>39</v>
      </c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</row>
    <row r="57" spans="1:55" s="35" customFormat="1" ht="11.85" customHeight="1">
      <c r="A57" s="2" t="s">
        <v>40</v>
      </c>
      <c r="B57" s="237">
        <f t="shared" si="0"/>
        <v>-0.19976197196989176</v>
      </c>
      <c r="C57" s="237">
        <f t="shared" si="0"/>
        <v>-1.461774727512207</v>
      </c>
      <c r="D57" s="237">
        <f t="shared" si="0"/>
        <v>-2.4042175475673844</v>
      </c>
      <c r="E57" s="237">
        <f t="shared" si="0"/>
        <v>-0.018757182713542875</v>
      </c>
      <c r="F57" s="237">
        <f t="shared" si="0"/>
        <v>0.9324084407020194</v>
      </c>
      <c r="G57" s="237">
        <f t="shared" si="0"/>
        <v>-2.2776184807190845</v>
      </c>
      <c r="H57" s="237">
        <f t="shared" si="0"/>
        <v>0.445745833077666</v>
      </c>
      <c r="I57" s="237">
        <f t="shared" si="0"/>
        <v>-0.24301260940814018</v>
      </c>
      <c r="J57" s="237">
        <f t="shared" si="0"/>
        <v>-0.3844650878329361</v>
      </c>
      <c r="K57" s="237">
        <f t="shared" si="0"/>
        <v>-1.3206296917689286</v>
      </c>
      <c r="L57" s="237">
        <f t="shared" si="0"/>
        <v>-0.3902267404930626</v>
      </c>
      <c r="M57" s="237">
        <f t="shared" si="0"/>
        <v>-0.30791292625822564</v>
      </c>
      <c r="N57" s="237">
        <f t="shared" si="0"/>
        <v>1.1472356793867249</v>
      </c>
      <c r="O57" s="237">
        <f t="shared" si="0"/>
        <v>-0.29250274759820627</v>
      </c>
      <c r="P57" s="237">
        <f t="shared" si="0"/>
        <v>-0.29967446342290316</v>
      </c>
      <c r="Q57" s="237">
        <f t="shared" si="0"/>
        <v>1.3922411023557402</v>
      </c>
      <c r="R57" s="237">
        <f t="shared" si="0"/>
        <v>-0.700116686114356</v>
      </c>
      <c r="S57" s="237">
        <f t="shared" si="0"/>
        <v>-0.7877642528427771</v>
      </c>
      <c r="T57" s="237">
        <f t="shared" si="0"/>
        <v>0.530540723202904</v>
      </c>
      <c r="U57" s="3" t="s">
        <v>40</v>
      </c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</row>
    <row r="58" spans="1:55" s="35" customFormat="1" ht="11.85" customHeight="1">
      <c r="A58" s="2" t="s">
        <v>41</v>
      </c>
      <c r="B58" s="237">
        <f t="shared" si="0"/>
        <v>0.303553475844339</v>
      </c>
      <c r="C58" s="237">
        <f t="shared" si="0"/>
        <v>2.1305021029307056</v>
      </c>
      <c r="D58" s="237">
        <f t="shared" si="0"/>
        <v>-1.1001919036378638</v>
      </c>
      <c r="E58" s="237">
        <f t="shared" si="0"/>
        <v>1.621129248650746</v>
      </c>
      <c r="F58" s="237">
        <f t="shared" si="0"/>
        <v>-0.0852919135619743</v>
      </c>
      <c r="G58" s="237">
        <f t="shared" si="0"/>
        <v>0.6852786812987546</v>
      </c>
      <c r="H58" s="237">
        <f t="shared" si="0"/>
        <v>0.03300196826178592</v>
      </c>
      <c r="I58" s="237">
        <f t="shared" si="0"/>
        <v>0.6457155530602989</v>
      </c>
      <c r="J58" s="237">
        <f t="shared" si="0"/>
        <v>1.6790124800269695</v>
      </c>
      <c r="K58" s="237">
        <f t="shared" si="0"/>
        <v>1.3293624424666035</v>
      </c>
      <c r="L58" s="237">
        <f t="shared" si="0"/>
        <v>2.447359863881047</v>
      </c>
      <c r="M58" s="237">
        <f t="shared" si="0"/>
        <v>3.1788514967170585</v>
      </c>
      <c r="N58" s="237">
        <f t="shared" si="0"/>
        <v>1.8586844324070881</v>
      </c>
      <c r="O58" s="237">
        <f t="shared" si="0"/>
        <v>1.0054130475748906</v>
      </c>
      <c r="P58" s="237">
        <f t="shared" si="0"/>
        <v>1.6314995873566431</v>
      </c>
      <c r="Q58" s="237">
        <f t="shared" si="0"/>
        <v>1.5837471462158135</v>
      </c>
      <c r="R58" s="237">
        <f t="shared" si="0"/>
        <v>1.1750881316098685</v>
      </c>
      <c r="S58" s="237">
        <f t="shared" si="0"/>
        <v>1.2497493176626335</v>
      </c>
      <c r="T58" s="237">
        <f t="shared" si="0"/>
        <v>1.4628059230067123</v>
      </c>
      <c r="U58" s="3" t="s">
        <v>41</v>
      </c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</row>
    <row r="59" spans="1:55" s="35" customFormat="1" ht="11.85" customHeight="1">
      <c r="A59" s="2" t="s">
        <v>43</v>
      </c>
      <c r="B59" s="237">
        <f t="shared" si="0"/>
        <v>0.5073472996520252</v>
      </c>
      <c r="C59" s="237">
        <f t="shared" si="0"/>
        <v>1.2878272171495695</v>
      </c>
      <c r="D59" s="237">
        <f t="shared" si="0"/>
        <v>1.8440292425196532</v>
      </c>
      <c r="E59" s="237">
        <f t="shared" si="0"/>
        <v>0.7727142591766665</v>
      </c>
      <c r="F59" s="237">
        <f t="shared" si="0"/>
        <v>1.098495174432884</v>
      </c>
      <c r="G59" s="237">
        <f t="shared" si="0"/>
        <v>1.5233383138887717</v>
      </c>
      <c r="H59" s="237">
        <f t="shared" si="0"/>
        <v>0.3170449095432133</v>
      </c>
      <c r="I59" s="237">
        <f t="shared" si="0"/>
        <v>-0.4468076452694021</v>
      </c>
      <c r="J59" s="237">
        <f aca="true" t="shared" si="1" ref="C59:T73">J25/J24*100-100</f>
        <v>1.929805179846241</v>
      </c>
      <c r="K59" s="237">
        <f t="shared" si="1"/>
        <v>0.37491380206917313</v>
      </c>
      <c r="L59" s="237">
        <f t="shared" si="1"/>
        <v>-0.17123789246639376</v>
      </c>
      <c r="M59" s="237">
        <f t="shared" si="1"/>
        <v>3.530616132670829</v>
      </c>
      <c r="N59" s="237">
        <f t="shared" si="1"/>
        <v>-0.4637353191093183</v>
      </c>
      <c r="O59" s="237">
        <f t="shared" si="1"/>
        <v>-0.576263601104003</v>
      </c>
      <c r="P59" s="237">
        <f t="shared" si="1"/>
        <v>0.23786165075783572</v>
      </c>
      <c r="Q59" s="237">
        <f t="shared" si="1"/>
        <v>-0.34064893015307973</v>
      </c>
      <c r="R59" s="237">
        <f t="shared" si="1"/>
        <v>0.7317073170731732</v>
      </c>
      <c r="S59" s="237">
        <f t="shared" si="1"/>
        <v>0.8038520382616952</v>
      </c>
      <c r="T59" s="237">
        <f t="shared" si="1"/>
        <v>-0.22585508523511066</v>
      </c>
      <c r="U59" s="3" t="s">
        <v>43</v>
      </c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</row>
    <row r="60" spans="1:55" s="35" customFormat="1" ht="11.85" customHeight="1">
      <c r="A60" s="2" t="s">
        <v>96</v>
      </c>
      <c r="B60" s="237">
        <f aca="true" t="shared" si="2" ref="B60:B76">B26/B25*100-100</f>
        <v>6.35382577894606</v>
      </c>
      <c r="C60" s="237">
        <f t="shared" si="1"/>
        <v>3.9110944271731682</v>
      </c>
      <c r="D60" s="237">
        <f t="shared" si="1"/>
        <v>3.3571744604463447</v>
      </c>
      <c r="E60" s="237">
        <f t="shared" si="1"/>
        <v>3.4952581294625844</v>
      </c>
      <c r="F60" s="237">
        <f t="shared" si="1"/>
        <v>4.498124766861025</v>
      </c>
      <c r="G60" s="237">
        <f t="shared" si="1"/>
        <v>1.7149956932906036</v>
      </c>
      <c r="H60" s="237">
        <f t="shared" si="1"/>
        <v>3.180068500276903</v>
      </c>
      <c r="I60" s="237">
        <f t="shared" si="1"/>
        <v>2.080119932665923</v>
      </c>
      <c r="J60" s="237">
        <f t="shared" si="1"/>
        <v>4.061518128651585</v>
      </c>
      <c r="K60" s="237">
        <f t="shared" si="1"/>
        <v>2.882555778282665</v>
      </c>
      <c r="L60" s="237">
        <f t="shared" si="1"/>
        <v>3.615542385241824</v>
      </c>
      <c r="M60" s="237">
        <f t="shared" si="1"/>
        <v>3.103201730307873</v>
      </c>
      <c r="N60" s="237">
        <f t="shared" si="1"/>
        <v>4.4855086330358915</v>
      </c>
      <c r="O60" s="237">
        <f t="shared" si="1"/>
        <v>3.672328377782705</v>
      </c>
      <c r="P60" s="237">
        <f t="shared" si="1"/>
        <v>2.7967139477406846</v>
      </c>
      <c r="Q60" s="237">
        <f t="shared" si="1"/>
        <v>3.5943259468642452</v>
      </c>
      <c r="R60" s="237">
        <f t="shared" si="1"/>
        <v>3.81644183096968</v>
      </c>
      <c r="S60" s="237">
        <f t="shared" si="1"/>
        <v>3.847330393855273</v>
      </c>
      <c r="T60" s="237">
        <f t="shared" si="1"/>
        <v>3.70491219513913</v>
      </c>
      <c r="U60" s="3" t="s">
        <v>96</v>
      </c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</row>
    <row r="61" spans="1:55" s="35" customFormat="1" ht="11.85" customHeight="1">
      <c r="A61" s="2" t="s">
        <v>98</v>
      </c>
      <c r="B61" s="237">
        <f t="shared" si="2"/>
        <v>3.6586401173132685</v>
      </c>
      <c r="C61" s="237">
        <f t="shared" si="1"/>
        <v>3.1554020361642614</v>
      </c>
      <c r="D61" s="237">
        <f t="shared" si="1"/>
        <v>2.984997332230904</v>
      </c>
      <c r="E61" s="237">
        <f t="shared" si="1"/>
        <v>1.4773575887540744</v>
      </c>
      <c r="F61" s="237">
        <f t="shared" si="1"/>
        <v>1.2977184069550702</v>
      </c>
      <c r="G61" s="237">
        <f t="shared" si="1"/>
        <v>2.2058083278878797</v>
      </c>
      <c r="H61" s="237">
        <f t="shared" si="1"/>
        <v>2.472084158578312</v>
      </c>
      <c r="I61" s="237">
        <f t="shared" si="1"/>
        <v>3.4198941135712175</v>
      </c>
      <c r="J61" s="237">
        <f t="shared" si="1"/>
        <v>2.826578857708455</v>
      </c>
      <c r="K61" s="237">
        <f t="shared" si="1"/>
        <v>3.552890237752848</v>
      </c>
      <c r="L61" s="237">
        <f t="shared" si="1"/>
        <v>2.4265307264876697</v>
      </c>
      <c r="M61" s="237">
        <f t="shared" si="1"/>
        <v>1.993053458098771</v>
      </c>
      <c r="N61" s="237">
        <f t="shared" si="1"/>
        <v>2.8259710396954603</v>
      </c>
      <c r="O61" s="237">
        <f t="shared" si="1"/>
        <v>2.094278958627328</v>
      </c>
      <c r="P61" s="237">
        <f t="shared" si="1"/>
        <v>1.222353462095782</v>
      </c>
      <c r="Q61" s="237">
        <f t="shared" si="1"/>
        <v>2.2968253632431157</v>
      </c>
      <c r="R61" s="237">
        <f t="shared" si="1"/>
        <v>2.9764549089293553</v>
      </c>
      <c r="S61" s="237">
        <f t="shared" si="1"/>
        <v>3.0532317918507346</v>
      </c>
      <c r="T61" s="237">
        <f t="shared" si="1"/>
        <v>2.4145224723187226</v>
      </c>
      <c r="U61" s="3" t="s">
        <v>98</v>
      </c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</row>
    <row r="62" spans="1:55" s="35" customFormat="1" ht="11.85" customHeight="1">
      <c r="A62" s="2" t="s">
        <v>99</v>
      </c>
      <c r="B62" s="237">
        <f t="shared" si="2"/>
        <v>0.41942342675937994</v>
      </c>
      <c r="C62" s="237">
        <f t="shared" si="1"/>
        <v>0.10615839228007928</v>
      </c>
      <c r="D62" s="237">
        <f t="shared" si="1"/>
        <v>3.772390237025249</v>
      </c>
      <c r="E62" s="237">
        <f t="shared" si="1"/>
        <v>1.956718087775286</v>
      </c>
      <c r="F62" s="237">
        <f t="shared" si="1"/>
        <v>0.025658590880908605</v>
      </c>
      <c r="G62" s="237">
        <f t="shared" si="1"/>
        <v>3.9262124958837603</v>
      </c>
      <c r="H62" s="237">
        <f t="shared" si="1"/>
        <v>0.6291603651661859</v>
      </c>
      <c r="I62" s="237">
        <f t="shared" si="1"/>
        <v>0.8762079927727484</v>
      </c>
      <c r="J62" s="237">
        <f t="shared" si="1"/>
        <v>1.7478763852593886</v>
      </c>
      <c r="K62" s="237">
        <f t="shared" si="1"/>
        <v>1.1633859112957197</v>
      </c>
      <c r="L62" s="237">
        <f t="shared" si="1"/>
        <v>0.2788274324220481</v>
      </c>
      <c r="M62" s="237">
        <f t="shared" si="1"/>
        <v>0.1940269900998004</v>
      </c>
      <c r="N62" s="237">
        <f t="shared" si="1"/>
        <v>-0.19309083786824033</v>
      </c>
      <c r="O62" s="237">
        <f t="shared" si="1"/>
        <v>0.2686354603381744</v>
      </c>
      <c r="P62" s="237">
        <f t="shared" si="1"/>
        <v>2.500444322643162</v>
      </c>
      <c r="Q62" s="237">
        <f t="shared" si="1"/>
        <v>-0.33842888666666227</v>
      </c>
      <c r="R62" s="237">
        <f t="shared" si="1"/>
        <v>0.9598792062122499</v>
      </c>
      <c r="S62" s="237">
        <f t="shared" si="1"/>
        <v>0.908829910138536</v>
      </c>
      <c r="T62" s="237">
        <f t="shared" si="1"/>
        <v>0.4076037076161896</v>
      </c>
      <c r="U62" s="3" t="s">
        <v>99</v>
      </c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</row>
    <row r="63" spans="1:55" s="35" customFormat="1" ht="11.85" customHeight="1">
      <c r="A63" s="2" t="s">
        <v>101</v>
      </c>
      <c r="B63" s="237">
        <f t="shared" si="2"/>
        <v>-9.837463092926384</v>
      </c>
      <c r="C63" s="237">
        <f t="shared" si="1"/>
        <v>-4.222791806702304</v>
      </c>
      <c r="D63" s="237">
        <f t="shared" si="1"/>
        <v>-1.1289883907903118</v>
      </c>
      <c r="E63" s="237">
        <f t="shared" si="1"/>
        <v>-2.830050366694863</v>
      </c>
      <c r="F63" s="237">
        <f t="shared" si="1"/>
        <v>-9.476149459696927</v>
      </c>
      <c r="G63" s="237">
        <f t="shared" si="1"/>
        <v>-4.143681332240803</v>
      </c>
      <c r="H63" s="237">
        <f t="shared" si="1"/>
        <v>-7.219032791292847</v>
      </c>
      <c r="I63" s="237">
        <f t="shared" si="1"/>
        <v>-1.1940358250302978</v>
      </c>
      <c r="J63" s="237">
        <f t="shared" si="1"/>
        <v>-5.430565967926526</v>
      </c>
      <c r="K63" s="237">
        <f t="shared" si="1"/>
        <v>-5.399669013418389</v>
      </c>
      <c r="L63" s="237">
        <f t="shared" si="1"/>
        <v>-5.031727653444477</v>
      </c>
      <c r="M63" s="237">
        <f t="shared" si="1"/>
        <v>-10.55318870309928</v>
      </c>
      <c r="N63" s="237">
        <f t="shared" si="1"/>
        <v>-4.085353227395828</v>
      </c>
      <c r="O63" s="237">
        <f t="shared" si="1"/>
        <v>-5.495969469399284</v>
      </c>
      <c r="P63" s="237">
        <f t="shared" si="1"/>
        <v>-3.5976217153499306</v>
      </c>
      <c r="Q63" s="237">
        <f t="shared" si="1"/>
        <v>-5.246285889138733</v>
      </c>
      <c r="R63" s="237">
        <f t="shared" si="1"/>
        <v>-5.693836128618727</v>
      </c>
      <c r="S63" s="237">
        <f t="shared" si="1"/>
        <v>-6.131738237289426</v>
      </c>
      <c r="T63" s="237">
        <f t="shared" si="1"/>
        <v>-3.9402877190884027</v>
      </c>
      <c r="U63" s="3" t="s">
        <v>101</v>
      </c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</row>
    <row r="64" spans="1:55" s="35" customFormat="1" ht="11.85" customHeight="1">
      <c r="A64" s="2" t="s">
        <v>103</v>
      </c>
      <c r="B64" s="237">
        <f t="shared" si="2"/>
        <v>7.776683342887168</v>
      </c>
      <c r="C64" s="237">
        <f t="shared" si="1"/>
        <v>5.046391199780828</v>
      </c>
      <c r="D64" s="237">
        <f t="shared" si="1"/>
        <v>2.9325021154504185</v>
      </c>
      <c r="E64" s="237">
        <f t="shared" si="1"/>
        <v>2.910269200716016</v>
      </c>
      <c r="F64" s="237">
        <f t="shared" si="1"/>
        <v>5.002100639510161</v>
      </c>
      <c r="G64" s="237">
        <f t="shared" si="1"/>
        <v>0.5839429963480995</v>
      </c>
      <c r="H64" s="237">
        <f t="shared" si="1"/>
        <v>3.0254558868134893</v>
      </c>
      <c r="I64" s="237">
        <f t="shared" si="1"/>
        <v>1.013182786802929</v>
      </c>
      <c r="J64" s="237">
        <f t="shared" si="1"/>
        <v>5.48242256624944</v>
      </c>
      <c r="K64" s="237">
        <f t="shared" si="1"/>
        <v>2.422920562435806</v>
      </c>
      <c r="L64" s="237">
        <f t="shared" si="1"/>
        <v>5.332009983300011</v>
      </c>
      <c r="M64" s="237">
        <f t="shared" si="1"/>
        <v>5.124006558885469</v>
      </c>
      <c r="N64" s="237">
        <f t="shared" si="1"/>
        <v>3.3111548816144136</v>
      </c>
      <c r="O64" s="237">
        <f t="shared" si="1"/>
        <v>4.505677602202525</v>
      </c>
      <c r="P64" s="237">
        <f t="shared" si="1"/>
        <v>1.0389070030046383</v>
      </c>
      <c r="Q64" s="237">
        <f t="shared" si="1"/>
        <v>5.024637830694999</v>
      </c>
      <c r="R64" s="237">
        <f t="shared" si="1"/>
        <v>4.179882193022195</v>
      </c>
      <c r="S64" s="237">
        <f t="shared" si="1"/>
        <v>4.341427296113892</v>
      </c>
      <c r="T64" s="237">
        <f t="shared" si="1"/>
        <v>3.4454759336881864</v>
      </c>
      <c r="U64" s="3" t="s">
        <v>103</v>
      </c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</row>
    <row r="65" spans="1:55" s="35" customFormat="1" ht="11.85" customHeight="1">
      <c r="A65" s="2" t="s">
        <v>105</v>
      </c>
      <c r="B65" s="237">
        <f t="shared" si="2"/>
        <v>5.211909038635383</v>
      </c>
      <c r="C65" s="237">
        <f t="shared" si="1"/>
        <v>6.080207119677183</v>
      </c>
      <c r="D65" s="237">
        <f t="shared" si="1"/>
        <v>3.852745907258054</v>
      </c>
      <c r="E65" s="237">
        <f t="shared" si="1"/>
        <v>0.9640805129445482</v>
      </c>
      <c r="F65" s="237">
        <f t="shared" si="1"/>
        <v>2.048513419590222</v>
      </c>
      <c r="G65" s="237">
        <f t="shared" si="1"/>
        <v>0.548190744151583</v>
      </c>
      <c r="H65" s="237">
        <f t="shared" si="1"/>
        <v>3.5872324017365287</v>
      </c>
      <c r="I65" s="237">
        <f t="shared" si="1"/>
        <v>2.322279537232916</v>
      </c>
      <c r="J65" s="237">
        <f t="shared" si="1"/>
        <v>4.678482277761603</v>
      </c>
      <c r="K65" s="237">
        <f t="shared" si="1"/>
        <v>2.8342595586746455</v>
      </c>
      <c r="L65" s="237">
        <f t="shared" si="1"/>
        <v>3.0128216686370735</v>
      </c>
      <c r="M65" s="237">
        <f t="shared" si="1"/>
        <v>4.657703215170756</v>
      </c>
      <c r="N65" s="237">
        <f t="shared" si="1"/>
        <v>3.5231507531341464</v>
      </c>
      <c r="O65" s="237">
        <f t="shared" si="1"/>
        <v>-0.49122056527366453</v>
      </c>
      <c r="P65" s="237">
        <f t="shared" si="1"/>
        <v>2.9128023692037743</v>
      </c>
      <c r="Q65" s="237">
        <f t="shared" si="1"/>
        <v>4.578705295615464</v>
      </c>
      <c r="R65" s="237">
        <f t="shared" si="1"/>
        <v>3.9251929977166498</v>
      </c>
      <c r="S65" s="237">
        <f t="shared" si="1"/>
        <v>4.12532303781785</v>
      </c>
      <c r="T65" s="237">
        <f t="shared" si="1"/>
        <v>2.3300710277395638</v>
      </c>
      <c r="U65" s="3" t="s">
        <v>105</v>
      </c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</row>
    <row r="66" spans="1:55" s="35" customFormat="1" ht="11.85" customHeight="1">
      <c r="A66" s="2" t="s">
        <v>206</v>
      </c>
      <c r="B66" s="237">
        <f t="shared" si="2"/>
        <v>0.7095786029444895</v>
      </c>
      <c r="C66" s="237">
        <f t="shared" si="1"/>
        <v>1.0155784085847017</v>
      </c>
      <c r="D66" s="237">
        <f t="shared" si="1"/>
        <v>-0.18367465297559704</v>
      </c>
      <c r="E66" s="237">
        <f t="shared" si="1"/>
        <v>1.1929734430260908</v>
      </c>
      <c r="F66" s="237">
        <f t="shared" si="1"/>
        <v>3.044120466237061</v>
      </c>
      <c r="G66" s="237">
        <f t="shared" si="1"/>
        <v>0.4546976058044976</v>
      </c>
      <c r="H66" s="237">
        <f t="shared" si="1"/>
        <v>-0.8568190397151341</v>
      </c>
      <c r="I66" s="237">
        <f t="shared" si="1"/>
        <v>-0.4547468328175768</v>
      </c>
      <c r="J66" s="237">
        <f t="shared" si="1"/>
        <v>0.5760133942820147</v>
      </c>
      <c r="K66" s="237">
        <f t="shared" si="1"/>
        <v>-0.37337036291908987</v>
      </c>
      <c r="L66" s="237">
        <f t="shared" si="1"/>
        <v>1.270458609479519</v>
      </c>
      <c r="M66" s="237">
        <f t="shared" si="1"/>
        <v>-1.5322633918320463</v>
      </c>
      <c r="N66" s="237">
        <f t="shared" si="1"/>
        <v>0.5681295917220979</v>
      </c>
      <c r="O66" s="237">
        <f t="shared" si="1"/>
        <v>2.5887183600581807</v>
      </c>
      <c r="P66" s="237">
        <f t="shared" si="1"/>
        <v>2.6911201126614657</v>
      </c>
      <c r="Q66" s="237">
        <f t="shared" si="1"/>
        <v>-0.0469625705646024</v>
      </c>
      <c r="R66" s="237">
        <f t="shared" si="1"/>
        <v>0.41849759363883265</v>
      </c>
      <c r="S66" s="237">
        <f t="shared" si="1"/>
        <v>0.4057452189760795</v>
      </c>
      <c r="T66" s="237">
        <f t="shared" si="1"/>
        <v>0.8144355323212125</v>
      </c>
      <c r="U66" s="3" t="s">
        <v>206</v>
      </c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</row>
    <row r="67" spans="1:55" s="35" customFormat="1" ht="11.85" customHeight="1">
      <c r="A67" s="2" t="s">
        <v>229</v>
      </c>
      <c r="B67" s="237">
        <f t="shared" si="2"/>
        <v>0.7315915980002075</v>
      </c>
      <c r="C67" s="237">
        <f t="shared" si="1"/>
        <v>1.259493690440209</v>
      </c>
      <c r="D67" s="237">
        <f t="shared" si="1"/>
        <v>0.3405076378912639</v>
      </c>
      <c r="E67" s="237">
        <f t="shared" si="1"/>
        <v>0.4603663370258033</v>
      </c>
      <c r="F67" s="237">
        <f t="shared" si="1"/>
        <v>-0.9733133201323341</v>
      </c>
      <c r="G67" s="237">
        <f t="shared" si="1"/>
        <v>3.002073411166492</v>
      </c>
      <c r="H67" s="237">
        <f t="shared" si="1"/>
        <v>0.5019051516686517</v>
      </c>
      <c r="I67" s="237">
        <f t="shared" si="1"/>
        <v>0.24576992024498168</v>
      </c>
      <c r="J67" s="237">
        <f t="shared" si="1"/>
        <v>-0.8681333475055482</v>
      </c>
      <c r="K67" s="237">
        <f t="shared" si="1"/>
        <v>0.17900514739525875</v>
      </c>
      <c r="L67" s="237">
        <f t="shared" si="1"/>
        <v>-0.05184161649171415</v>
      </c>
      <c r="M67" s="237">
        <f t="shared" si="1"/>
        <v>-2.467195550648256</v>
      </c>
      <c r="N67" s="237">
        <f t="shared" si="1"/>
        <v>0.21651462611593786</v>
      </c>
      <c r="O67" s="237">
        <f t="shared" si="1"/>
        <v>-0.6679793771199627</v>
      </c>
      <c r="P67" s="237">
        <f t="shared" si="1"/>
        <v>-0.8093778872268018</v>
      </c>
      <c r="Q67" s="237">
        <f t="shared" si="1"/>
        <v>1.2655865651000795</v>
      </c>
      <c r="R67" s="237">
        <f t="shared" si="1"/>
        <v>0.4375911648260029</v>
      </c>
      <c r="S67" s="237">
        <f t="shared" si="1"/>
        <v>0.4518559672612952</v>
      </c>
      <c r="T67" s="237">
        <f t="shared" si="1"/>
        <v>0.28748845771799836</v>
      </c>
      <c r="U67" s="3" t="s">
        <v>229</v>
      </c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</row>
    <row r="68" spans="1:55" s="35" customFormat="1" ht="11.85" customHeight="1">
      <c r="A68" s="2" t="s">
        <v>233</v>
      </c>
      <c r="B68" s="237">
        <f t="shared" si="2"/>
        <v>2.210498251322093</v>
      </c>
      <c r="C68" s="237">
        <f t="shared" si="1"/>
        <v>2.4489774431608</v>
      </c>
      <c r="D68" s="237">
        <f t="shared" si="1"/>
        <v>2.709849145216097</v>
      </c>
      <c r="E68" s="237">
        <f t="shared" si="1"/>
        <v>3.7908555444313663</v>
      </c>
      <c r="F68" s="237">
        <f t="shared" si="1"/>
        <v>1.2107714235796152</v>
      </c>
      <c r="G68" s="237">
        <f t="shared" si="1"/>
        <v>-0.3647197611186641</v>
      </c>
      <c r="H68" s="237">
        <f t="shared" si="1"/>
        <v>1.6855489405571973</v>
      </c>
      <c r="I68" s="237">
        <f t="shared" si="1"/>
        <v>3.0550863153613506</v>
      </c>
      <c r="J68" s="237">
        <f t="shared" si="1"/>
        <v>2.9211827001092985</v>
      </c>
      <c r="K68" s="237">
        <f t="shared" si="1"/>
        <v>1.984765707009032</v>
      </c>
      <c r="L68" s="237">
        <f t="shared" si="1"/>
        <v>2.0553163976972257</v>
      </c>
      <c r="M68" s="237">
        <f t="shared" si="1"/>
        <v>3.1909256101051824</v>
      </c>
      <c r="N68" s="237">
        <f t="shared" si="1"/>
        <v>3.224474419648942</v>
      </c>
      <c r="O68" s="237">
        <f t="shared" si="1"/>
        <v>1.0696009278823055</v>
      </c>
      <c r="P68" s="237">
        <f t="shared" si="1"/>
        <v>1.7289782027321934</v>
      </c>
      <c r="Q68" s="237">
        <f t="shared" si="1"/>
        <v>3.6268213716950584</v>
      </c>
      <c r="R68" s="237">
        <f t="shared" si="1"/>
        <v>2.209543568464724</v>
      </c>
      <c r="S68" s="237">
        <f t="shared" si="1"/>
        <v>2.0934320118044525</v>
      </c>
      <c r="T68" s="237">
        <f t="shared" si="1"/>
        <v>3.0017082947414195</v>
      </c>
      <c r="U68" s="3" t="s">
        <v>233</v>
      </c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  <c r="AK68" s="173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</row>
    <row r="69" spans="1:55" s="35" customFormat="1" ht="11.85" customHeight="1">
      <c r="A69" s="2" t="s">
        <v>234</v>
      </c>
      <c r="B69" s="237">
        <f t="shared" si="2"/>
        <v>2.530761975232892</v>
      </c>
      <c r="C69" s="237">
        <f t="shared" si="1"/>
        <v>1.7553364490807013</v>
      </c>
      <c r="D69" s="237">
        <f t="shared" si="1"/>
        <v>3.608853247152183</v>
      </c>
      <c r="E69" s="237">
        <f t="shared" si="1"/>
        <v>0.8653237023619482</v>
      </c>
      <c r="F69" s="237">
        <f t="shared" si="1"/>
        <v>0.3775659885556024</v>
      </c>
      <c r="G69" s="237">
        <f t="shared" si="1"/>
        <v>2.009537522703141</v>
      </c>
      <c r="H69" s="237">
        <f t="shared" si="1"/>
        <v>0.5198261831077247</v>
      </c>
      <c r="I69" s="237">
        <f t="shared" si="1"/>
        <v>0.29154563340831885</v>
      </c>
      <c r="J69" s="237">
        <f t="shared" si="1"/>
        <v>-0.5688189719348884</v>
      </c>
      <c r="K69" s="237">
        <f t="shared" si="1"/>
        <v>1.462795463555807</v>
      </c>
      <c r="L69" s="237">
        <f t="shared" si="1"/>
        <v>2.4631613173988143</v>
      </c>
      <c r="M69" s="237">
        <f t="shared" si="1"/>
        <v>0.2666296349399744</v>
      </c>
      <c r="N69" s="237">
        <f t="shared" si="1"/>
        <v>2.222977079341959</v>
      </c>
      <c r="O69" s="237">
        <f t="shared" si="1"/>
        <v>0.3949240803720926</v>
      </c>
      <c r="P69" s="237">
        <f t="shared" si="1"/>
        <v>0.7616962813505381</v>
      </c>
      <c r="Q69" s="237">
        <f t="shared" si="1"/>
        <v>0.7665419911158295</v>
      </c>
      <c r="R69" s="237">
        <f t="shared" si="1"/>
        <v>1.4919313914543864</v>
      </c>
      <c r="S69" s="237">
        <f t="shared" si="1"/>
        <v>1.4295087547179435</v>
      </c>
      <c r="T69" s="237">
        <f t="shared" si="1"/>
        <v>1.1538715274016909</v>
      </c>
      <c r="U69" s="3" t="s">
        <v>234</v>
      </c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  <c r="AK69" s="173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</row>
    <row r="70" spans="1:21" ht="11.85" customHeight="1">
      <c r="A70" s="2" t="s">
        <v>251</v>
      </c>
      <c r="B70" s="237">
        <f t="shared" si="2"/>
        <v>1.0565063415286318</v>
      </c>
      <c r="C70" s="237">
        <f t="shared" si="1"/>
        <v>2.5177960915576705</v>
      </c>
      <c r="D70" s="237">
        <f t="shared" si="1"/>
        <v>5.140486632581911</v>
      </c>
      <c r="E70" s="237">
        <f t="shared" si="1"/>
        <v>2.0794638108958594</v>
      </c>
      <c r="F70" s="237">
        <f t="shared" si="1"/>
        <v>1.853823703023565</v>
      </c>
      <c r="G70" s="237">
        <f t="shared" si="1"/>
        <v>2.142953086394357</v>
      </c>
      <c r="H70" s="237">
        <f t="shared" si="1"/>
        <v>2.7117355839997117</v>
      </c>
      <c r="I70" s="237">
        <f t="shared" si="1"/>
        <v>1.3996007928640495</v>
      </c>
      <c r="J70" s="237">
        <f t="shared" si="1"/>
        <v>6.030116194795028</v>
      </c>
      <c r="K70" s="237">
        <f t="shared" si="1"/>
        <v>1.225084449430014</v>
      </c>
      <c r="L70" s="237">
        <f t="shared" si="1"/>
        <v>1.106173532374541</v>
      </c>
      <c r="M70" s="237">
        <f t="shared" si="1"/>
        <v>-0.5486261152905456</v>
      </c>
      <c r="N70" s="237">
        <f t="shared" si="1"/>
        <v>1.8020087931370483</v>
      </c>
      <c r="O70" s="237">
        <f t="shared" si="1"/>
        <v>1.5424332213619891</v>
      </c>
      <c r="P70" s="237">
        <f t="shared" si="1"/>
        <v>2.256505178855079</v>
      </c>
      <c r="Q70" s="237">
        <f t="shared" si="1"/>
        <v>1.1970037533725986</v>
      </c>
      <c r="R70" s="237">
        <f t="shared" si="1"/>
        <v>2.230000000000004</v>
      </c>
      <c r="S70" s="237">
        <f t="shared" si="1"/>
        <v>2.164415992397565</v>
      </c>
      <c r="T70" s="237">
        <f t="shared" si="1"/>
        <v>1.6592470766790086</v>
      </c>
      <c r="U70" s="3" t="s">
        <v>251</v>
      </c>
    </row>
    <row r="71" spans="1:21" ht="11.85" customHeight="1">
      <c r="A71" s="2" t="s">
        <v>267</v>
      </c>
      <c r="B71" s="237">
        <f t="shared" si="2"/>
        <v>3.6221688414000113</v>
      </c>
      <c r="C71" s="237">
        <f t="shared" si="1"/>
        <v>3.6723156571000004</v>
      </c>
      <c r="D71" s="237">
        <f t="shared" si="1"/>
        <v>4.258157613600005</v>
      </c>
      <c r="E71" s="237">
        <f t="shared" si="1"/>
        <v>2.565336926200004</v>
      </c>
      <c r="F71" s="237">
        <f t="shared" si="1"/>
        <v>1.3865956047000054</v>
      </c>
      <c r="G71" s="237">
        <f t="shared" si="1"/>
        <v>1.8033162235999924</v>
      </c>
      <c r="H71" s="237">
        <f t="shared" si="1"/>
        <v>2.193322480100008</v>
      </c>
      <c r="I71" s="237">
        <f t="shared" si="1"/>
        <v>4.305865932899991</v>
      </c>
      <c r="J71" s="237">
        <f t="shared" si="1"/>
        <v>0.8633353317999877</v>
      </c>
      <c r="K71" s="237">
        <f t="shared" si="1"/>
        <v>2.4682166277999897</v>
      </c>
      <c r="L71" s="237">
        <f t="shared" si="1"/>
        <v>1.366682830399995</v>
      </c>
      <c r="M71" s="237">
        <f t="shared" si="1"/>
        <v>1.9202510716000063</v>
      </c>
      <c r="N71" s="237">
        <f t="shared" si="1"/>
        <v>2.2865452630999954</v>
      </c>
      <c r="O71" s="237">
        <f t="shared" si="1"/>
        <v>1.0457452300000085</v>
      </c>
      <c r="P71" s="237">
        <f t="shared" si="1"/>
        <v>2.912864001299994</v>
      </c>
      <c r="Q71" s="237">
        <f t="shared" si="1"/>
        <v>2.040237921200003</v>
      </c>
      <c r="R71" s="237">
        <f t="shared" si="1"/>
        <v>2.6802308520003777</v>
      </c>
      <c r="S71" s="237">
        <f t="shared" si="1"/>
        <v>2.6493281872000125</v>
      </c>
      <c r="T71" s="237">
        <f t="shared" si="1"/>
        <v>2.327405958399993</v>
      </c>
      <c r="U71" s="3" t="s">
        <v>267</v>
      </c>
    </row>
    <row r="72" spans="1:21" ht="11.85" customHeight="1">
      <c r="A72" s="2" t="s">
        <v>268</v>
      </c>
      <c r="B72" s="237">
        <f t="shared" si="2"/>
        <v>2.1640283063999846</v>
      </c>
      <c r="C72" s="237">
        <f t="shared" si="1"/>
        <v>0.4231575650000252</v>
      </c>
      <c r="D72" s="237">
        <f t="shared" si="1"/>
        <v>3.5061528166000073</v>
      </c>
      <c r="E72" s="237">
        <f t="shared" si="1"/>
        <v>0.4750609829000041</v>
      </c>
      <c r="F72" s="237">
        <f t="shared" si="1"/>
        <v>-0.24146112910000284</v>
      </c>
      <c r="G72" s="237">
        <f t="shared" si="1"/>
        <v>-0.13936442270001237</v>
      </c>
      <c r="H72" s="237">
        <f t="shared" si="1"/>
        <v>0.5243082450000003</v>
      </c>
      <c r="I72" s="237">
        <f t="shared" si="1"/>
        <v>-1.880080786700006</v>
      </c>
      <c r="J72" s="237">
        <f t="shared" si="1"/>
        <v>1.2420548358000048</v>
      </c>
      <c r="K72" s="237">
        <f t="shared" si="1"/>
        <v>1.284330751699997</v>
      </c>
      <c r="L72" s="237">
        <f t="shared" si="1"/>
        <v>0.13958228390001182</v>
      </c>
      <c r="M72" s="237">
        <f t="shared" si="1"/>
        <v>-0.5696665304000135</v>
      </c>
      <c r="N72" s="237">
        <f t="shared" si="1"/>
        <v>0.6955907055000097</v>
      </c>
      <c r="O72" s="237">
        <f t="shared" si="1"/>
        <v>-0.5169161544999952</v>
      </c>
      <c r="P72" s="237">
        <f t="shared" si="1"/>
        <v>0.4203815719999966</v>
      </c>
      <c r="Q72" s="237">
        <f t="shared" si="1"/>
        <v>-0.2502386262000016</v>
      </c>
      <c r="R72" s="237">
        <f t="shared" si="1"/>
        <v>0.9812327331618604</v>
      </c>
      <c r="S72" s="237">
        <f t="shared" si="1"/>
        <v>0.9841620393000028</v>
      </c>
      <c r="T72" s="237">
        <f t="shared" si="1"/>
        <v>-0.03218863949999218</v>
      </c>
      <c r="U72" s="3" t="s">
        <v>268</v>
      </c>
    </row>
    <row r="73" spans="1:21" ht="11.85" customHeight="1">
      <c r="A73" s="2" t="s">
        <v>270</v>
      </c>
      <c r="B73" s="237">
        <f t="shared" si="2"/>
        <v>-0.4040518529999986</v>
      </c>
      <c r="C73" s="237">
        <f t="shared" si="1"/>
        <v>1.78586079279998</v>
      </c>
      <c r="D73" s="237">
        <f t="shared" si="1"/>
        <v>2.9530670863999973</v>
      </c>
      <c r="E73" s="237">
        <f t="shared" si="1"/>
        <v>1.704147830999986</v>
      </c>
      <c r="F73" s="237">
        <f t="shared" si="1"/>
        <v>-1.4337428275000121</v>
      </c>
      <c r="G73" s="237">
        <f t="shared" si="1"/>
        <v>3.169286354099981</v>
      </c>
      <c r="H73" s="237">
        <f t="shared" si="1"/>
        <v>1.4638596174000043</v>
      </c>
      <c r="I73" s="237">
        <f t="shared" si="1"/>
        <v>4.365215735400014</v>
      </c>
      <c r="J73" s="237">
        <f t="shared" si="1"/>
        <v>2.119829033299993</v>
      </c>
      <c r="K73" s="237">
        <f t="shared" si="1"/>
        <v>0.010895721099998923</v>
      </c>
      <c r="L73" s="237">
        <f t="shared" si="1"/>
        <v>0.4566807806999975</v>
      </c>
      <c r="M73" s="237">
        <f aca="true" t="shared" si="3" ref="M73:T76">M39/M38*100-100</f>
        <v>-1.9627771671000005</v>
      </c>
      <c r="N73" s="237">
        <f t="shared" si="3"/>
        <v>1.480028761699998</v>
      </c>
      <c r="O73" s="237">
        <f t="shared" si="3"/>
        <v>1.5514407052999957</v>
      </c>
      <c r="P73" s="237">
        <f t="shared" si="3"/>
        <v>2.392153277099979</v>
      </c>
      <c r="Q73" s="237">
        <f t="shared" si="3"/>
        <v>-0.07122754990000146</v>
      </c>
      <c r="R73" s="237">
        <f t="shared" si="3"/>
        <v>1.056603773584925</v>
      </c>
      <c r="S73" s="237">
        <f t="shared" si="3"/>
        <v>0.8802509219999877</v>
      </c>
      <c r="T73" s="237">
        <f t="shared" si="3"/>
        <v>1.6221376076999974</v>
      </c>
      <c r="U73" s="3" t="s">
        <v>270</v>
      </c>
    </row>
    <row r="74" spans="1:21" ht="11.85" customHeight="1">
      <c r="A74" s="2" t="s">
        <v>272</v>
      </c>
      <c r="B74" s="237">
        <f t="shared" si="2"/>
        <v>-4.752916133400021</v>
      </c>
      <c r="C74" s="237">
        <f aca="true" t="shared" si="4" ref="C74:L76">C40/C39*100-100</f>
        <v>-3.702017166600001</v>
      </c>
      <c r="D74" s="237">
        <f t="shared" si="4"/>
        <v>-2.273642896999988</v>
      </c>
      <c r="E74" s="237">
        <f t="shared" si="4"/>
        <v>-2.2371613838000144</v>
      </c>
      <c r="F74" s="237">
        <f t="shared" si="4"/>
        <v>-5.046806577799998</v>
      </c>
      <c r="G74" s="237">
        <f t="shared" si="4"/>
        <v>-4.786449765700013</v>
      </c>
      <c r="H74" s="237">
        <f t="shared" si="4"/>
        <v>-4.716570004700017</v>
      </c>
      <c r="I74" s="237">
        <f t="shared" si="4"/>
        <v>-3.323927810299992</v>
      </c>
      <c r="J74" s="237">
        <f t="shared" si="4"/>
        <v>-3.9462218882999878</v>
      </c>
      <c r="K74" s="237">
        <f t="shared" si="4"/>
        <v>-3.0885978824999825</v>
      </c>
      <c r="L74" s="237">
        <f t="shared" si="4"/>
        <v>-3.4828733119999953</v>
      </c>
      <c r="M74" s="237">
        <f t="shared" si="3"/>
        <v>-4.880512955600025</v>
      </c>
      <c r="N74" s="237">
        <f t="shared" si="3"/>
        <v>-3.514420691600023</v>
      </c>
      <c r="O74" s="237">
        <f t="shared" si="3"/>
        <v>-2.3104223544000035</v>
      </c>
      <c r="P74" s="237">
        <f t="shared" si="3"/>
        <v>-1.6921088710999896</v>
      </c>
      <c r="Q74" s="237">
        <f t="shared" si="3"/>
        <v>-3.0426850918999833</v>
      </c>
      <c r="R74" s="237">
        <f t="shared" si="3"/>
        <v>-3.6967886482449615</v>
      </c>
      <c r="S74" s="237">
        <f t="shared" si="3"/>
        <v>-3.864907634599973</v>
      </c>
      <c r="T74" s="237">
        <f t="shared" si="3"/>
        <v>-2.9544571735000034</v>
      </c>
      <c r="U74" s="3" t="s">
        <v>272</v>
      </c>
    </row>
    <row r="75" spans="1:21" ht="12.75">
      <c r="A75" s="2" t="s">
        <v>275</v>
      </c>
      <c r="B75" s="237">
        <f t="shared" si="2"/>
        <v>3.2299589030999982</v>
      </c>
      <c r="C75" s="237">
        <f t="shared" si="4"/>
        <v>2.7883932448000053</v>
      </c>
      <c r="D75" s="237">
        <f t="shared" si="4"/>
        <v>3.233614734000014</v>
      </c>
      <c r="E75" s="237">
        <f t="shared" si="4"/>
        <v>2.4492117128000075</v>
      </c>
      <c r="F75" s="237">
        <f t="shared" si="4"/>
        <v>6.08456361760004</v>
      </c>
      <c r="G75" s="237">
        <f t="shared" si="4"/>
        <v>3.6775180116000143</v>
      </c>
      <c r="H75" s="237">
        <f t="shared" si="4"/>
        <v>2.435780205200018</v>
      </c>
      <c r="I75" s="237">
        <f t="shared" si="4"/>
        <v>2.400355978200011</v>
      </c>
      <c r="J75" s="237">
        <f t="shared" si="4"/>
        <v>0.7419931133999995</v>
      </c>
      <c r="K75" s="237">
        <f t="shared" si="4"/>
        <v>1.7206104168999872</v>
      </c>
      <c r="L75" s="237">
        <f t="shared" si="4"/>
        <v>8.708310579999946</v>
      </c>
      <c r="M75" s="237">
        <f t="shared" si="3"/>
        <v>1.3070158387999982</v>
      </c>
      <c r="N75" s="237">
        <f t="shared" si="3"/>
        <v>1.9189179299000187</v>
      </c>
      <c r="O75" s="237">
        <f t="shared" si="3"/>
        <v>2.339670907200002</v>
      </c>
      <c r="P75" s="237">
        <f t="shared" si="3"/>
        <v>1.265968010700007</v>
      </c>
      <c r="Q75" s="237">
        <f t="shared" si="3"/>
        <v>1.9957022285999955</v>
      </c>
      <c r="R75" s="237">
        <f t="shared" si="3"/>
        <v>2.6269872043427824</v>
      </c>
      <c r="S75" s="237">
        <f t="shared" si="3"/>
        <v>2.65321519070001</v>
      </c>
      <c r="T75" s="237">
        <f t="shared" si="3"/>
        <v>2.1687502679999824</v>
      </c>
      <c r="U75" s="3" t="s">
        <v>275</v>
      </c>
    </row>
    <row r="76" spans="1:21" ht="12.75">
      <c r="A76" s="2" t="s">
        <v>277</v>
      </c>
      <c r="B76" s="237">
        <f t="shared" si="2"/>
        <v>1.3767786136000097</v>
      </c>
      <c r="C76" s="237">
        <f t="shared" si="4"/>
        <v>2.0821538126999997</v>
      </c>
      <c r="D76" s="237">
        <f t="shared" si="4"/>
        <v>4.922504812</v>
      </c>
      <c r="E76" s="237">
        <f t="shared" si="4"/>
        <v>3.272813845800002</v>
      </c>
      <c r="F76" s="237">
        <f t="shared" si="4"/>
        <v>5.07988980090002</v>
      </c>
      <c r="G76" s="237">
        <f t="shared" si="4"/>
        <v>4.493832592200022</v>
      </c>
      <c r="H76" s="237">
        <f t="shared" si="4"/>
        <v>1.6033349565000066</v>
      </c>
      <c r="I76" s="237">
        <f t="shared" si="4"/>
        <v>0.19119934789999604</v>
      </c>
      <c r="J76" s="237">
        <f t="shared" si="4"/>
        <v>1.0881406945999856</v>
      </c>
      <c r="K76" s="237">
        <f t="shared" si="4"/>
        <v>1.084174594299995</v>
      </c>
      <c r="L76" s="237">
        <f t="shared" si="4"/>
        <v>-0.2250984916999954</v>
      </c>
      <c r="M76" s="237">
        <f t="shared" si="3"/>
        <v>1.6860361610000325</v>
      </c>
      <c r="N76" s="237">
        <f t="shared" si="3"/>
        <v>2.645418049800014</v>
      </c>
      <c r="O76" s="237">
        <f t="shared" si="3"/>
        <v>2.5583092359999995</v>
      </c>
      <c r="P76" s="237">
        <f t="shared" si="3"/>
        <v>1.264642490100016</v>
      </c>
      <c r="Q76" s="237">
        <f t="shared" si="3"/>
        <v>1.498119790900006</v>
      </c>
      <c r="R76" s="237">
        <f t="shared" si="3"/>
        <v>1.7852082742986681</v>
      </c>
      <c r="S76" s="237">
        <f t="shared" si="3"/>
        <v>1.5441087898000063</v>
      </c>
      <c r="T76" s="237">
        <f t="shared" si="3"/>
        <v>2.2604997736999906</v>
      </c>
      <c r="U76" s="3" t="s">
        <v>277</v>
      </c>
    </row>
    <row r="77" spans="2:20" ht="12.75"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</row>
    <row r="78" spans="2:20" ht="12.75"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</row>
    <row r="79" spans="2:20" ht="12.75"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</row>
    <row r="80" spans="2:20" ht="12.75"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</row>
  </sheetData>
  <mergeCells count="25">
    <mergeCell ref="L44:T44"/>
    <mergeCell ref="L9:T9"/>
    <mergeCell ref="B9:K9"/>
    <mergeCell ref="B44:K44"/>
    <mergeCell ref="S5:S7"/>
    <mergeCell ref="T5:T7"/>
    <mergeCell ref="G5:G7"/>
    <mergeCell ref="H5:H7"/>
    <mergeCell ref="I5:I7"/>
    <mergeCell ref="J5:J7"/>
    <mergeCell ref="U5:U7"/>
    <mergeCell ref="M5:M7"/>
    <mergeCell ref="N5:N7"/>
    <mergeCell ref="O5:O7"/>
    <mergeCell ref="P5:P7"/>
    <mergeCell ref="Q5:Q7"/>
    <mergeCell ref="R5:R7"/>
    <mergeCell ref="K5:K7"/>
    <mergeCell ref="L5:L7"/>
    <mergeCell ref="A5:A7"/>
    <mergeCell ref="B5:B7"/>
    <mergeCell ref="C5:C7"/>
    <mergeCell ref="D5:D7"/>
    <mergeCell ref="E5:E7"/>
    <mergeCell ref="F5:F7"/>
  </mergeCells>
  <printOptions horizontalCentered="1"/>
  <pageMargins left="0.7086614173228347" right="0.7086614173228347" top="0.5905511811023623" bottom="0.7086614173228347" header="0.07874015748031496" footer="0.07874015748031496"/>
  <pageSetup horizontalDpi="600" verticalDpi="600" orientation="portrait" paperSize="9" scale="86" r:id="rId1"/>
  <headerFooter differentOddEven="1">
    <oddHeader>&amp;C32</oddHeader>
    <evenHeader>&amp;C33</evenHeader>
  </headerFooter>
  <colBreaks count="1" manualBreakCount="1">
    <brk id="11" max="1638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76"/>
  <sheetViews>
    <sheetView zoomScaleSheetLayoutView="106" workbookViewId="0" topLeftCell="A1">
      <pane ySplit="7" topLeftCell="A8" activePane="bottomLeft" state="frozen"/>
      <selection pane="topLeft" activeCell="E29" sqref="E29"/>
      <selection pane="bottomLeft" activeCell="V1" sqref="V1"/>
    </sheetView>
  </sheetViews>
  <sheetFormatPr defaultColWidth="11.421875" defaultRowHeight="12.75"/>
  <cols>
    <col min="1" max="1" width="5.57421875" style="5" customWidth="1"/>
    <col min="2" max="9" width="8.7109375" style="5" customWidth="1"/>
    <col min="10" max="12" width="8.7109375" style="29" customWidth="1"/>
    <col min="13" max="17" width="8.7109375" style="5" customWidth="1"/>
    <col min="18" max="20" width="10.7109375" style="5" customWidth="1"/>
    <col min="21" max="21" width="5.57421875" style="40" customWidth="1"/>
    <col min="22" max="16384" width="11.421875" style="5" customWidth="1"/>
  </cols>
  <sheetData>
    <row r="1" spans="1:21" ht="7.5" customHeight="1">
      <c r="A1" s="11"/>
      <c r="U1" s="13"/>
    </row>
    <row r="2" ht="7.5" customHeight="1"/>
    <row r="3" spans="11:21" s="30" customFormat="1" ht="15.2" customHeight="1">
      <c r="K3" s="31" t="s">
        <v>291</v>
      </c>
      <c r="L3" s="32" t="s">
        <v>290</v>
      </c>
      <c r="U3" s="33"/>
    </row>
    <row r="4" spans="1:21" s="35" customFormat="1" ht="12.75" customHeight="1">
      <c r="A4" s="34"/>
      <c r="E4" s="34"/>
      <c r="I4" s="34"/>
      <c r="J4" s="36"/>
      <c r="K4" s="37"/>
      <c r="L4" s="38"/>
      <c r="U4" s="39"/>
    </row>
    <row r="5" spans="1:21" s="40" customFormat="1" ht="12.75" customHeight="1">
      <c r="A5" s="415" t="s">
        <v>0</v>
      </c>
      <c r="B5" s="413" t="s">
        <v>12</v>
      </c>
      <c r="C5" s="413" t="s">
        <v>9</v>
      </c>
      <c r="D5" s="413" t="s">
        <v>92</v>
      </c>
      <c r="E5" s="410" t="s">
        <v>13</v>
      </c>
      <c r="F5" s="413" t="s">
        <v>14</v>
      </c>
      <c r="G5" s="413" t="s">
        <v>15</v>
      </c>
      <c r="H5" s="413" t="s">
        <v>16</v>
      </c>
      <c r="I5" s="413" t="s">
        <v>17</v>
      </c>
      <c r="J5" s="413" t="s">
        <v>18</v>
      </c>
      <c r="K5" s="413" t="s">
        <v>19</v>
      </c>
      <c r="L5" s="413" t="s">
        <v>20</v>
      </c>
      <c r="M5" s="413" t="s">
        <v>21</v>
      </c>
      <c r="N5" s="413" t="s">
        <v>22</v>
      </c>
      <c r="O5" s="413" t="s">
        <v>23</v>
      </c>
      <c r="P5" s="413" t="s">
        <v>24</v>
      </c>
      <c r="Q5" s="413" t="s">
        <v>25</v>
      </c>
      <c r="R5" s="413" t="s">
        <v>48</v>
      </c>
      <c r="S5" s="414" t="s">
        <v>285</v>
      </c>
      <c r="T5" s="414" t="s">
        <v>286</v>
      </c>
      <c r="U5" s="349" t="s">
        <v>0</v>
      </c>
    </row>
    <row r="6" spans="1:21" s="40" customFormat="1" ht="12.75" customHeight="1">
      <c r="A6" s="416"/>
      <c r="B6" s="413"/>
      <c r="C6" s="413"/>
      <c r="D6" s="413"/>
      <c r="E6" s="411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4"/>
      <c r="T6" s="414"/>
      <c r="U6" s="408"/>
    </row>
    <row r="7" spans="1:21" s="41" customFormat="1" ht="12.75" customHeight="1">
      <c r="A7" s="417"/>
      <c r="B7" s="413"/>
      <c r="C7" s="413"/>
      <c r="D7" s="413"/>
      <c r="E7" s="412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4"/>
      <c r="T7" s="414"/>
      <c r="U7" s="409"/>
    </row>
    <row r="8" s="42" customFormat="1" ht="6.2" customHeight="1">
      <c r="U8" s="6"/>
    </row>
    <row r="9" spans="2:20" s="38" customFormat="1" ht="11.85" customHeight="1">
      <c r="B9" s="338" t="s">
        <v>95</v>
      </c>
      <c r="C9" s="338"/>
      <c r="D9" s="338"/>
      <c r="E9" s="338"/>
      <c r="F9" s="338"/>
      <c r="G9" s="338"/>
      <c r="H9" s="338"/>
      <c r="I9" s="338"/>
      <c r="J9" s="338"/>
      <c r="K9" s="338"/>
      <c r="L9" s="338" t="s">
        <v>95</v>
      </c>
      <c r="M9" s="338"/>
      <c r="N9" s="338"/>
      <c r="O9" s="338"/>
      <c r="P9" s="338"/>
      <c r="Q9" s="338"/>
      <c r="R9" s="338"/>
      <c r="S9" s="338"/>
      <c r="T9" s="338"/>
    </row>
    <row r="10" spans="1:21" s="38" customFormat="1" ht="6.2" customHeight="1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</row>
    <row r="11" spans="1:21" s="34" customFormat="1" ht="11.85" customHeight="1">
      <c r="A11" s="2" t="s">
        <v>138</v>
      </c>
      <c r="B11" s="84">
        <f>ROUND('4.1.1 BIP-LVgl-n'!B11/'6.1 ET-LVgl'!B11*1000,0)</f>
        <v>46939</v>
      </c>
      <c r="C11" s="85">
        <f>ROUND('4.1.1 BIP-LVgl-n'!C11/'6.1 ET-LVgl'!C11*1000,0)</f>
        <v>43456</v>
      </c>
      <c r="D11" s="85">
        <f>ROUND('4.1.1 BIP-LVgl-n'!D11/'6.1 ET-LVgl'!D11*1000,0)</f>
        <v>39912</v>
      </c>
      <c r="E11" s="85">
        <f>ROUND('4.1.1 BIP-LVgl-n'!E11/'6.1 ET-LVgl'!E11*1000,0)</f>
        <v>16526</v>
      </c>
      <c r="F11" s="85">
        <f>ROUND('4.1.1 BIP-LVgl-n'!F11/'6.1 ET-LVgl'!F11*1000,0)</f>
        <v>47389</v>
      </c>
      <c r="G11" s="85">
        <f>ROUND('4.1.1 BIP-LVgl-n'!G11/'6.1 ET-LVgl'!G11*1000,0)</f>
        <v>59770</v>
      </c>
      <c r="H11" s="85">
        <f>ROUND('4.1.1 BIP-LVgl-n'!H11/'6.1 ET-LVgl'!H11*1000,0)</f>
        <v>50811</v>
      </c>
      <c r="I11" s="85">
        <f>ROUND('4.1.1 BIP-LVgl-n'!I11/'6.1 ET-LVgl'!I11*1000,0)</f>
        <v>17115</v>
      </c>
      <c r="J11" s="85">
        <f>ROUND('4.1.1 BIP-LVgl-n'!J11/'6.1 ET-LVgl'!J11*1000,0)</f>
        <v>43750</v>
      </c>
      <c r="K11" s="85">
        <f>ROUND('4.1.1 BIP-LVgl-n'!K11/'6.1 ET-LVgl'!K11*1000,0)</f>
        <v>47063</v>
      </c>
      <c r="L11" s="85">
        <f>ROUND('4.1.1 BIP-LVgl-n'!L11/'6.1 ET-LVgl'!L11*1000,0)</f>
        <v>45338</v>
      </c>
      <c r="M11" s="85">
        <f>ROUND('4.1.1 BIP-LVgl-n'!M11/'6.1 ET-LVgl'!M11*1000,0)</f>
        <v>44281</v>
      </c>
      <c r="N11" s="85">
        <f>ROUND('4.1.1 BIP-LVgl-n'!N11/'6.1 ET-LVgl'!N11*1000,0)</f>
        <v>16224</v>
      </c>
      <c r="O11" s="85">
        <f>ROUND('4.1.1 BIP-LVgl-n'!O11/'6.1 ET-LVgl'!O11*1000,0)</f>
        <v>16044</v>
      </c>
      <c r="P11" s="85">
        <f>ROUND('4.1.1 BIP-LVgl-n'!P11/'6.1 ET-LVgl'!P11*1000,0)</f>
        <v>41736</v>
      </c>
      <c r="Q11" s="85">
        <f>ROUND('4.1.1 BIP-LVgl-n'!Q11/'6.1 ET-LVgl'!Q11*1000,0)</f>
        <v>13871</v>
      </c>
      <c r="R11" s="85">
        <f>ROUND('4.1.1 BIP-LVgl-n'!R11/'6.1 ET-LVgl'!R11*1000,0)</f>
        <v>40796</v>
      </c>
      <c r="S11" s="85">
        <f>ROUND('4.1.1 BIP-LVgl-n'!S11/'6.1 ET-LVgl'!S11*1000,0)</f>
        <v>46405</v>
      </c>
      <c r="T11" s="85">
        <f>ROUND('4.1.1 BIP-LVgl-n'!T11/'6.1 ET-LVgl'!T11*1000,0)</f>
        <v>15927</v>
      </c>
      <c r="U11" s="3" t="s">
        <v>138</v>
      </c>
    </row>
    <row r="12" spans="1:21" s="34" customFormat="1" ht="11.85" customHeight="1">
      <c r="A12" s="2" t="s">
        <v>139</v>
      </c>
      <c r="B12" s="84">
        <f>ROUND('4.1.1 BIP-LVgl-n'!B12/'6.1 ET-LVgl'!B12*1000,0)</f>
        <v>48917</v>
      </c>
      <c r="C12" s="85">
        <f>ROUND('4.1.1 BIP-LVgl-n'!C12/'6.1 ET-LVgl'!C12*1000,0)</f>
        <v>46121</v>
      </c>
      <c r="D12" s="85">
        <f>ROUND('4.1.1 BIP-LVgl-n'!D12/'6.1 ET-LVgl'!D12*1000,0)</f>
        <v>44831</v>
      </c>
      <c r="E12" s="85">
        <f>ROUND('4.1.1 BIP-LVgl-n'!E12/'6.1 ET-LVgl'!E12*1000,0)</f>
        <v>23095</v>
      </c>
      <c r="F12" s="85">
        <f>ROUND('4.1.1 BIP-LVgl-n'!F12/'6.1 ET-LVgl'!F12*1000,0)</f>
        <v>48243</v>
      </c>
      <c r="G12" s="85">
        <f>ROUND('4.1.1 BIP-LVgl-n'!G12/'6.1 ET-LVgl'!G12*1000,0)</f>
        <v>61313</v>
      </c>
      <c r="H12" s="85">
        <f>ROUND('4.1.1 BIP-LVgl-n'!H12/'6.1 ET-LVgl'!H12*1000,0)</f>
        <v>52978</v>
      </c>
      <c r="I12" s="85">
        <f>ROUND('4.1.1 BIP-LVgl-n'!I12/'6.1 ET-LVgl'!I12*1000,0)</f>
        <v>23428</v>
      </c>
      <c r="J12" s="85">
        <f>ROUND('4.1.1 BIP-LVgl-n'!J12/'6.1 ET-LVgl'!J12*1000,0)</f>
        <v>45742</v>
      </c>
      <c r="K12" s="85">
        <f>ROUND('4.1.1 BIP-LVgl-n'!K12/'6.1 ET-LVgl'!K12*1000,0)</f>
        <v>49158</v>
      </c>
      <c r="L12" s="85">
        <f>ROUND('4.1.1 BIP-LVgl-n'!L12/'6.1 ET-LVgl'!L12*1000,0)</f>
        <v>47226</v>
      </c>
      <c r="M12" s="85">
        <f>ROUND('4.1.1 BIP-LVgl-n'!M12/'6.1 ET-LVgl'!M12*1000,0)</f>
        <v>45810</v>
      </c>
      <c r="N12" s="85">
        <f>ROUND('4.1.1 BIP-LVgl-n'!N12/'6.1 ET-LVgl'!N12*1000,0)</f>
        <v>23128</v>
      </c>
      <c r="O12" s="85">
        <f>ROUND('4.1.1 BIP-LVgl-n'!O12/'6.1 ET-LVgl'!O12*1000,0)</f>
        <v>22588</v>
      </c>
      <c r="P12" s="85">
        <f>ROUND('4.1.1 BIP-LVgl-n'!P12/'6.1 ET-LVgl'!P12*1000,0)</f>
        <v>43742</v>
      </c>
      <c r="Q12" s="85">
        <f>ROUND('4.1.1 BIP-LVgl-n'!Q12/'6.1 ET-LVgl'!Q12*1000,0)</f>
        <v>21722</v>
      </c>
      <c r="R12" s="85">
        <f>ROUND('4.1.1 BIP-LVgl-n'!R12/'6.1 ET-LVgl'!R12*1000,0)</f>
        <v>44371</v>
      </c>
      <c r="S12" s="85">
        <f>ROUND('4.1.1 BIP-LVgl-n'!S12/'6.1 ET-LVgl'!S12*1000,0)</f>
        <v>48533</v>
      </c>
      <c r="T12" s="85">
        <f>ROUND('4.1.1 BIP-LVgl-n'!T12/'6.1 ET-LVgl'!T12*1000,0)</f>
        <v>22811</v>
      </c>
      <c r="U12" s="3" t="s">
        <v>139</v>
      </c>
    </row>
    <row r="13" spans="1:21" s="34" customFormat="1" ht="11.85" customHeight="1">
      <c r="A13" s="2" t="s">
        <v>140</v>
      </c>
      <c r="B13" s="84">
        <f>ROUND('4.1.1 BIP-LVgl-n'!B13/'6.1 ET-LVgl'!B13*1000,0)</f>
        <v>49275</v>
      </c>
      <c r="C13" s="85">
        <f>ROUND('4.1.1 BIP-LVgl-n'!C13/'6.1 ET-LVgl'!C13*1000,0)</f>
        <v>47301</v>
      </c>
      <c r="D13" s="85">
        <f>ROUND('4.1.1 BIP-LVgl-n'!D13/'6.1 ET-LVgl'!D13*1000,0)</f>
        <v>48329</v>
      </c>
      <c r="E13" s="85">
        <f>ROUND('4.1.1 BIP-LVgl-n'!E13/'6.1 ET-LVgl'!E13*1000,0)</f>
        <v>28947</v>
      </c>
      <c r="F13" s="85">
        <f>ROUND('4.1.1 BIP-LVgl-n'!F13/'6.1 ET-LVgl'!F13*1000,0)</f>
        <v>48668</v>
      </c>
      <c r="G13" s="85">
        <f>ROUND('4.1.1 BIP-LVgl-n'!G13/'6.1 ET-LVgl'!G13*1000,0)</f>
        <v>63848</v>
      </c>
      <c r="H13" s="85">
        <f>ROUND('4.1.1 BIP-LVgl-n'!H13/'6.1 ET-LVgl'!H13*1000,0)</f>
        <v>54362</v>
      </c>
      <c r="I13" s="85">
        <f>ROUND('4.1.1 BIP-LVgl-n'!I13/'6.1 ET-LVgl'!I13*1000,0)</f>
        <v>28589</v>
      </c>
      <c r="J13" s="85">
        <f>ROUND('4.1.1 BIP-LVgl-n'!J13/'6.1 ET-LVgl'!J13*1000,0)</f>
        <v>46879</v>
      </c>
      <c r="K13" s="85">
        <f>ROUND('4.1.1 BIP-LVgl-n'!K13/'6.1 ET-LVgl'!K13*1000,0)</f>
        <v>50166</v>
      </c>
      <c r="L13" s="85">
        <f>ROUND('4.1.1 BIP-LVgl-n'!L13/'6.1 ET-LVgl'!L13*1000,0)</f>
        <v>47704</v>
      </c>
      <c r="M13" s="85">
        <f>ROUND('4.1.1 BIP-LVgl-n'!M13/'6.1 ET-LVgl'!M13*1000,0)</f>
        <v>45835</v>
      </c>
      <c r="N13" s="85">
        <f>ROUND('4.1.1 BIP-LVgl-n'!N13/'6.1 ET-LVgl'!N13*1000,0)</f>
        <v>28909</v>
      </c>
      <c r="O13" s="85">
        <f>ROUND('4.1.1 BIP-LVgl-n'!O13/'6.1 ET-LVgl'!O13*1000,0)</f>
        <v>28437</v>
      </c>
      <c r="P13" s="85">
        <f>ROUND('4.1.1 BIP-LVgl-n'!P13/'6.1 ET-LVgl'!P13*1000,0)</f>
        <v>44959</v>
      </c>
      <c r="Q13" s="85">
        <f>ROUND('4.1.1 BIP-LVgl-n'!Q13/'6.1 ET-LVgl'!Q13*1000,0)</f>
        <v>27215</v>
      </c>
      <c r="R13" s="85">
        <f>ROUND('4.1.1 BIP-LVgl-n'!R13/'6.1 ET-LVgl'!R13*1000,0)</f>
        <v>46243</v>
      </c>
      <c r="S13" s="85">
        <f>ROUND('4.1.1 BIP-LVgl-n'!S13/'6.1 ET-LVgl'!S13*1000,0)</f>
        <v>49523</v>
      </c>
      <c r="T13" s="85">
        <f>ROUND('4.1.1 BIP-LVgl-n'!T13/'6.1 ET-LVgl'!T13*1000,0)</f>
        <v>28487</v>
      </c>
      <c r="U13" s="3" t="s">
        <v>140</v>
      </c>
    </row>
    <row r="14" spans="1:21" s="34" customFormat="1" ht="11.85" customHeight="1">
      <c r="A14" s="2" t="s">
        <v>141</v>
      </c>
      <c r="B14" s="84">
        <f>ROUND('4.1.1 BIP-LVgl-n'!B14/'6.1 ET-LVgl'!B14*1000,0)</f>
        <v>51455</v>
      </c>
      <c r="C14" s="85">
        <f>ROUND('4.1.1 BIP-LVgl-n'!C14/'6.1 ET-LVgl'!C14*1000,0)</f>
        <v>49005</v>
      </c>
      <c r="D14" s="85">
        <f>ROUND('4.1.1 BIP-LVgl-n'!D14/'6.1 ET-LVgl'!D14*1000,0)</f>
        <v>50246</v>
      </c>
      <c r="E14" s="85">
        <f>ROUND('4.1.1 BIP-LVgl-n'!E14/'6.1 ET-LVgl'!E14*1000,0)</f>
        <v>32397</v>
      </c>
      <c r="F14" s="85">
        <f>ROUND('4.1.1 BIP-LVgl-n'!F14/'6.1 ET-LVgl'!F14*1000,0)</f>
        <v>50767</v>
      </c>
      <c r="G14" s="85">
        <f>ROUND('4.1.1 BIP-LVgl-n'!G14/'6.1 ET-LVgl'!G14*1000,0)</f>
        <v>65900</v>
      </c>
      <c r="H14" s="85">
        <f>ROUND('4.1.1 BIP-LVgl-n'!H14/'6.1 ET-LVgl'!H14*1000,0)</f>
        <v>56051</v>
      </c>
      <c r="I14" s="85">
        <f>ROUND('4.1.1 BIP-LVgl-n'!I14/'6.1 ET-LVgl'!I14*1000,0)</f>
        <v>32110</v>
      </c>
      <c r="J14" s="85">
        <f>ROUND('4.1.1 BIP-LVgl-n'!J14/'6.1 ET-LVgl'!J14*1000,0)</f>
        <v>48648</v>
      </c>
      <c r="K14" s="85">
        <f>ROUND('4.1.1 BIP-LVgl-n'!K14/'6.1 ET-LVgl'!K14*1000,0)</f>
        <v>52119</v>
      </c>
      <c r="L14" s="85">
        <f>ROUND('4.1.1 BIP-LVgl-n'!L14/'6.1 ET-LVgl'!L14*1000,0)</f>
        <v>49483</v>
      </c>
      <c r="M14" s="85">
        <f>ROUND('4.1.1 BIP-LVgl-n'!M14/'6.1 ET-LVgl'!M14*1000,0)</f>
        <v>48019</v>
      </c>
      <c r="N14" s="85">
        <f>ROUND('4.1.1 BIP-LVgl-n'!N14/'6.1 ET-LVgl'!N14*1000,0)</f>
        <v>32581</v>
      </c>
      <c r="O14" s="85">
        <f>ROUND('4.1.1 BIP-LVgl-n'!O14/'6.1 ET-LVgl'!O14*1000,0)</f>
        <v>32031</v>
      </c>
      <c r="P14" s="85">
        <f>ROUND('4.1.1 BIP-LVgl-n'!P14/'6.1 ET-LVgl'!P14*1000,0)</f>
        <v>46432</v>
      </c>
      <c r="Q14" s="85">
        <f>ROUND('4.1.1 BIP-LVgl-n'!Q14/'6.1 ET-LVgl'!Q14*1000,0)</f>
        <v>30912</v>
      </c>
      <c r="R14" s="85">
        <f>ROUND('4.1.1 BIP-LVgl-n'!R14/'6.1 ET-LVgl'!R14*1000,0)</f>
        <v>48300</v>
      </c>
      <c r="S14" s="85">
        <f>ROUND('4.1.1 BIP-LVgl-n'!S14/'6.1 ET-LVgl'!S14*1000,0)</f>
        <v>51393</v>
      </c>
      <c r="T14" s="85">
        <f>ROUND('4.1.1 BIP-LVgl-n'!T14/'6.1 ET-LVgl'!T14*1000,0)</f>
        <v>32090</v>
      </c>
      <c r="U14" s="3" t="s">
        <v>141</v>
      </c>
    </row>
    <row r="15" spans="1:21" s="34" customFormat="1" ht="11.85" customHeight="1">
      <c r="A15" s="2" t="s">
        <v>142</v>
      </c>
      <c r="B15" s="84">
        <f>ROUND('4.1.1 BIP-LVgl-n'!B15/'6.1 ET-LVgl'!B15*1000,0)</f>
        <v>53113</v>
      </c>
      <c r="C15" s="85">
        <f>ROUND('4.1.1 BIP-LVgl-n'!C15/'6.1 ET-LVgl'!C15*1000,0)</f>
        <v>50364</v>
      </c>
      <c r="D15" s="85">
        <f>ROUND('4.1.1 BIP-LVgl-n'!D15/'6.1 ET-LVgl'!D15*1000,0)</f>
        <v>51616</v>
      </c>
      <c r="E15" s="85">
        <f>ROUND('4.1.1 BIP-LVgl-n'!E15/'6.1 ET-LVgl'!E15*1000,0)</f>
        <v>34798</v>
      </c>
      <c r="F15" s="85">
        <f>ROUND('4.1.1 BIP-LVgl-n'!F15/'6.1 ET-LVgl'!F15*1000,0)</f>
        <v>52980</v>
      </c>
      <c r="G15" s="85">
        <f>ROUND('4.1.1 BIP-LVgl-n'!G15/'6.1 ET-LVgl'!G15*1000,0)</f>
        <v>68235</v>
      </c>
      <c r="H15" s="85">
        <f>ROUND('4.1.1 BIP-LVgl-n'!H15/'6.1 ET-LVgl'!H15*1000,0)</f>
        <v>57674</v>
      </c>
      <c r="I15" s="85">
        <f>ROUND('4.1.1 BIP-LVgl-n'!I15/'6.1 ET-LVgl'!I15*1000,0)</f>
        <v>34075</v>
      </c>
      <c r="J15" s="85">
        <f>ROUND('4.1.1 BIP-LVgl-n'!J15/'6.1 ET-LVgl'!J15*1000,0)</f>
        <v>48680</v>
      </c>
      <c r="K15" s="85">
        <f>ROUND('4.1.1 BIP-LVgl-n'!K15/'6.1 ET-LVgl'!K15*1000,0)</f>
        <v>54101</v>
      </c>
      <c r="L15" s="85">
        <f>ROUND('4.1.1 BIP-LVgl-n'!L15/'6.1 ET-LVgl'!L15*1000,0)</f>
        <v>51021</v>
      </c>
      <c r="M15" s="85">
        <f>ROUND('4.1.1 BIP-LVgl-n'!M15/'6.1 ET-LVgl'!M15*1000,0)</f>
        <v>49632</v>
      </c>
      <c r="N15" s="85">
        <f>ROUND('4.1.1 BIP-LVgl-n'!N15/'6.1 ET-LVgl'!N15*1000,0)</f>
        <v>34825</v>
      </c>
      <c r="O15" s="85">
        <f>ROUND('4.1.1 BIP-LVgl-n'!O15/'6.1 ET-LVgl'!O15*1000,0)</f>
        <v>33464</v>
      </c>
      <c r="P15" s="85">
        <f>ROUND('4.1.1 BIP-LVgl-n'!P15/'6.1 ET-LVgl'!P15*1000,0)</f>
        <v>47822</v>
      </c>
      <c r="Q15" s="85">
        <f>ROUND('4.1.1 BIP-LVgl-n'!Q15/'6.1 ET-LVgl'!Q15*1000,0)</f>
        <v>32205</v>
      </c>
      <c r="R15" s="85">
        <f>ROUND('4.1.1 BIP-LVgl-n'!R15/'6.1 ET-LVgl'!R15*1000,0)</f>
        <v>49803</v>
      </c>
      <c r="S15" s="85">
        <f>ROUND('4.1.1 BIP-LVgl-n'!S15/'6.1 ET-LVgl'!S15*1000,0)</f>
        <v>52890</v>
      </c>
      <c r="T15" s="85">
        <f>ROUND('4.1.1 BIP-LVgl-n'!T15/'6.1 ET-LVgl'!T15*1000,0)</f>
        <v>34010</v>
      </c>
      <c r="U15" s="3" t="s">
        <v>142</v>
      </c>
    </row>
    <row r="16" spans="1:21" s="34" customFormat="1" ht="11.85" customHeight="1">
      <c r="A16" s="2" t="s">
        <v>143</v>
      </c>
      <c r="B16" s="84">
        <f>ROUND('4.1.1 BIP-LVgl-n'!B16/'6.1 ET-LVgl'!B16*1000,0)</f>
        <v>53719</v>
      </c>
      <c r="C16" s="85">
        <f>ROUND('4.1.1 BIP-LVgl-n'!C16/'6.1 ET-LVgl'!C16*1000,0)</f>
        <v>51341</v>
      </c>
      <c r="D16" s="85">
        <f>ROUND('4.1.1 BIP-LVgl-n'!D16/'6.1 ET-LVgl'!D16*1000,0)</f>
        <v>51970</v>
      </c>
      <c r="E16" s="85">
        <f>ROUND('4.1.1 BIP-LVgl-n'!E16/'6.1 ET-LVgl'!E16*1000,0)</f>
        <v>36540</v>
      </c>
      <c r="F16" s="85">
        <f>ROUND('4.1.1 BIP-LVgl-n'!F16/'6.1 ET-LVgl'!F16*1000,0)</f>
        <v>53836</v>
      </c>
      <c r="G16" s="85">
        <f>ROUND('4.1.1 BIP-LVgl-n'!G16/'6.1 ET-LVgl'!G16*1000,0)</f>
        <v>70216</v>
      </c>
      <c r="H16" s="85">
        <f>ROUND('4.1.1 BIP-LVgl-n'!H16/'6.1 ET-LVgl'!H16*1000,0)</f>
        <v>58831</v>
      </c>
      <c r="I16" s="85">
        <f>ROUND('4.1.1 BIP-LVgl-n'!I16/'6.1 ET-LVgl'!I16*1000,0)</f>
        <v>35648</v>
      </c>
      <c r="J16" s="85">
        <f>ROUND('4.1.1 BIP-LVgl-n'!J16/'6.1 ET-LVgl'!J16*1000,0)</f>
        <v>48972</v>
      </c>
      <c r="K16" s="85">
        <f>ROUND('4.1.1 BIP-LVgl-n'!K16/'6.1 ET-LVgl'!K16*1000,0)</f>
        <v>54024</v>
      </c>
      <c r="L16" s="85">
        <f>ROUND('4.1.1 BIP-LVgl-n'!L16/'6.1 ET-LVgl'!L16*1000,0)</f>
        <v>50824</v>
      </c>
      <c r="M16" s="85">
        <f>ROUND('4.1.1 BIP-LVgl-n'!M16/'6.1 ET-LVgl'!M16*1000,0)</f>
        <v>48219</v>
      </c>
      <c r="N16" s="85">
        <f>ROUND('4.1.1 BIP-LVgl-n'!N16/'6.1 ET-LVgl'!N16*1000,0)</f>
        <v>36129</v>
      </c>
      <c r="O16" s="85">
        <f>ROUND('4.1.1 BIP-LVgl-n'!O16/'6.1 ET-LVgl'!O16*1000,0)</f>
        <v>35471</v>
      </c>
      <c r="P16" s="85">
        <f>ROUND('4.1.1 BIP-LVgl-n'!P16/'6.1 ET-LVgl'!P16*1000,0)</f>
        <v>48369</v>
      </c>
      <c r="Q16" s="85">
        <f>ROUND('4.1.1 BIP-LVgl-n'!Q16/'6.1 ET-LVgl'!Q16*1000,0)</f>
        <v>33808</v>
      </c>
      <c r="R16" s="85">
        <f>ROUND('4.1.1 BIP-LVgl-n'!R16/'6.1 ET-LVgl'!R16*1000,0)</f>
        <v>50487</v>
      </c>
      <c r="S16" s="85">
        <f>ROUND('4.1.1 BIP-LVgl-n'!S16/'6.1 ET-LVgl'!S16*1000,0)</f>
        <v>53380</v>
      </c>
      <c r="T16" s="85">
        <f>ROUND('4.1.1 BIP-LVgl-n'!T16/'6.1 ET-LVgl'!T16*1000,0)</f>
        <v>35616</v>
      </c>
      <c r="U16" s="3" t="s">
        <v>143</v>
      </c>
    </row>
    <row r="17" spans="1:21" s="34" customFormat="1" ht="11.85" customHeight="1">
      <c r="A17" s="2" t="s">
        <v>144</v>
      </c>
      <c r="B17" s="84">
        <f>ROUND('4.1.1 BIP-LVgl-n'!B17/'6.1 ET-LVgl'!B17*1000,0)</f>
        <v>54473</v>
      </c>
      <c r="C17" s="85">
        <f>ROUND('4.1.1 BIP-LVgl-n'!C17/'6.1 ET-LVgl'!C17*1000,0)</f>
        <v>52535</v>
      </c>
      <c r="D17" s="85">
        <f>ROUND('4.1.1 BIP-LVgl-n'!D17/'6.1 ET-LVgl'!D17*1000,0)</f>
        <v>52298</v>
      </c>
      <c r="E17" s="85">
        <f>ROUND('4.1.1 BIP-LVgl-n'!E17/'6.1 ET-LVgl'!E17*1000,0)</f>
        <v>37303</v>
      </c>
      <c r="F17" s="85">
        <f>ROUND('4.1.1 BIP-LVgl-n'!F17/'6.1 ET-LVgl'!F17*1000,0)</f>
        <v>55314</v>
      </c>
      <c r="G17" s="85">
        <f>ROUND('4.1.1 BIP-LVgl-n'!G17/'6.1 ET-LVgl'!G17*1000,0)</f>
        <v>73284</v>
      </c>
      <c r="H17" s="85">
        <f>ROUND('4.1.1 BIP-LVgl-n'!H17/'6.1 ET-LVgl'!H17*1000,0)</f>
        <v>60105</v>
      </c>
      <c r="I17" s="85">
        <f>ROUND('4.1.1 BIP-LVgl-n'!I17/'6.1 ET-LVgl'!I17*1000,0)</f>
        <v>36838</v>
      </c>
      <c r="J17" s="85">
        <f>ROUND('4.1.1 BIP-LVgl-n'!J17/'6.1 ET-LVgl'!J17*1000,0)</f>
        <v>49804</v>
      </c>
      <c r="K17" s="85">
        <f>ROUND('4.1.1 BIP-LVgl-n'!K17/'6.1 ET-LVgl'!K17*1000,0)</f>
        <v>54927</v>
      </c>
      <c r="L17" s="85">
        <f>ROUND('4.1.1 BIP-LVgl-n'!L17/'6.1 ET-LVgl'!L17*1000,0)</f>
        <v>52299</v>
      </c>
      <c r="M17" s="85">
        <f>ROUND('4.1.1 BIP-LVgl-n'!M17/'6.1 ET-LVgl'!M17*1000,0)</f>
        <v>49202</v>
      </c>
      <c r="N17" s="85">
        <f>ROUND('4.1.1 BIP-LVgl-n'!N17/'6.1 ET-LVgl'!N17*1000,0)</f>
        <v>36588</v>
      </c>
      <c r="O17" s="85">
        <f>ROUND('4.1.1 BIP-LVgl-n'!O17/'6.1 ET-LVgl'!O17*1000,0)</f>
        <v>37046</v>
      </c>
      <c r="P17" s="85">
        <f>ROUND('4.1.1 BIP-LVgl-n'!P17/'6.1 ET-LVgl'!P17*1000,0)</f>
        <v>49513</v>
      </c>
      <c r="Q17" s="85">
        <f>ROUND('4.1.1 BIP-LVgl-n'!Q17/'6.1 ET-LVgl'!Q17*1000,0)</f>
        <v>35224</v>
      </c>
      <c r="R17" s="85">
        <f>ROUND('4.1.1 BIP-LVgl-n'!R17/'6.1 ET-LVgl'!R17*1000,0)</f>
        <v>51555</v>
      </c>
      <c r="S17" s="85">
        <f>ROUND('4.1.1 BIP-LVgl-n'!S17/'6.1 ET-LVgl'!S17*1000,0)</f>
        <v>54461</v>
      </c>
      <c r="T17" s="85">
        <f>ROUND('4.1.1 BIP-LVgl-n'!T17/'6.1 ET-LVgl'!T17*1000,0)</f>
        <v>36597</v>
      </c>
      <c r="U17" s="3" t="s">
        <v>144</v>
      </c>
    </row>
    <row r="18" spans="1:21" s="34" customFormat="1" ht="11.85" customHeight="1">
      <c r="A18" s="2" t="s">
        <v>145</v>
      </c>
      <c r="B18" s="84">
        <f>ROUND('4.1.1 BIP-LVgl-n'!B18/'6.1 ET-LVgl'!B18*1000,0)</f>
        <v>55425</v>
      </c>
      <c r="C18" s="85">
        <f>ROUND('4.1.1 BIP-LVgl-n'!C18/'6.1 ET-LVgl'!C18*1000,0)</f>
        <v>53724</v>
      </c>
      <c r="D18" s="85">
        <f>ROUND('4.1.1 BIP-LVgl-n'!D18/'6.1 ET-LVgl'!D18*1000,0)</f>
        <v>52953</v>
      </c>
      <c r="E18" s="85">
        <f>ROUND('4.1.1 BIP-LVgl-n'!E18/'6.1 ET-LVgl'!E18*1000,0)</f>
        <v>38428</v>
      </c>
      <c r="F18" s="85">
        <f>ROUND('4.1.1 BIP-LVgl-n'!F18/'6.1 ET-LVgl'!F18*1000,0)</f>
        <v>56307</v>
      </c>
      <c r="G18" s="85">
        <f>ROUND('4.1.1 BIP-LVgl-n'!G18/'6.1 ET-LVgl'!G18*1000,0)</f>
        <v>74459</v>
      </c>
      <c r="H18" s="85">
        <f>ROUND('4.1.1 BIP-LVgl-n'!H18/'6.1 ET-LVgl'!H18*1000,0)</f>
        <v>60812</v>
      </c>
      <c r="I18" s="85">
        <f>ROUND('4.1.1 BIP-LVgl-n'!I18/'6.1 ET-LVgl'!I18*1000,0)</f>
        <v>37196</v>
      </c>
      <c r="J18" s="85">
        <f>ROUND('4.1.1 BIP-LVgl-n'!J18/'6.1 ET-LVgl'!J18*1000,0)</f>
        <v>51126</v>
      </c>
      <c r="K18" s="85">
        <f>ROUND('4.1.1 BIP-LVgl-n'!K18/'6.1 ET-LVgl'!K18*1000,0)</f>
        <v>55338</v>
      </c>
      <c r="L18" s="85">
        <f>ROUND('4.1.1 BIP-LVgl-n'!L18/'6.1 ET-LVgl'!L18*1000,0)</f>
        <v>52082</v>
      </c>
      <c r="M18" s="85">
        <f>ROUND('4.1.1 BIP-LVgl-n'!M18/'6.1 ET-LVgl'!M18*1000,0)</f>
        <v>49263</v>
      </c>
      <c r="N18" s="85">
        <f>ROUND('4.1.1 BIP-LVgl-n'!N18/'6.1 ET-LVgl'!N18*1000,0)</f>
        <v>37173</v>
      </c>
      <c r="O18" s="85">
        <f>ROUND('4.1.1 BIP-LVgl-n'!O18/'6.1 ET-LVgl'!O18*1000,0)</f>
        <v>37642</v>
      </c>
      <c r="P18" s="85">
        <f>ROUND('4.1.1 BIP-LVgl-n'!P18/'6.1 ET-LVgl'!P18*1000,0)</f>
        <v>50019</v>
      </c>
      <c r="Q18" s="85">
        <f>ROUND('4.1.1 BIP-LVgl-n'!Q18/'6.1 ET-LVgl'!Q18*1000,0)</f>
        <v>35391</v>
      </c>
      <c r="R18" s="85">
        <f>ROUND('4.1.1 BIP-LVgl-n'!R18/'6.1 ET-LVgl'!R18*1000,0)</f>
        <v>52329</v>
      </c>
      <c r="S18" s="85">
        <f>ROUND('4.1.1 BIP-LVgl-n'!S18/'6.1 ET-LVgl'!S18*1000,0)</f>
        <v>55244</v>
      </c>
      <c r="T18" s="85">
        <f>ROUND('4.1.1 BIP-LVgl-n'!T18/'6.1 ET-LVgl'!T18*1000,0)</f>
        <v>37172</v>
      </c>
      <c r="U18" s="3" t="s">
        <v>145</v>
      </c>
    </row>
    <row r="19" spans="1:21" s="34" customFormat="1" ht="11.85" customHeight="1">
      <c r="A19" s="2" t="s">
        <v>146</v>
      </c>
      <c r="B19" s="84">
        <f>ROUND('4.1.1 BIP-LVgl-n'!B19/'6.1 ET-LVgl'!B19*1000,0)</f>
        <v>56293</v>
      </c>
      <c r="C19" s="85">
        <f>ROUND('4.1.1 BIP-LVgl-n'!C19/'6.1 ET-LVgl'!C19*1000,0)</f>
        <v>54446</v>
      </c>
      <c r="D19" s="85">
        <f>ROUND('4.1.1 BIP-LVgl-n'!D19/'6.1 ET-LVgl'!D19*1000,0)</f>
        <v>53405</v>
      </c>
      <c r="E19" s="85">
        <f>ROUND('4.1.1 BIP-LVgl-n'!E19/'6.1 ET-LVgl'!E19*1000,0)</f>
        <v>39921</v>
      </c>
      <c r="F19" s="85">
        <f>ROUND('4.1.1 BIP-LVgl-n'!F19/'6.1 ET-LVgl'!F19*1000,0)</f>
        <v>55912</v>
      </c>
      <c r="G19" s="85">
        <f>ROUND('4.1.1 BIP-LVgl-n'!G19/'6.1 ET-LVgl'!G19*1000,0)</f>
        <v>73994</v>
      </c>
      <c r="H19" s="85">
        <f>ROUND('4.1.1 BIP-LVgl-n'!H19/'6.1 ET-LVgl'!H19*1000,0)</f>
        <v>62212</v>
      </c>
      <c r="I19" s="85">
        <f>ROUND('4.1.1 BIP-LVgl-n'!I19/'6.1 ET-LVgl'!I19*1000,0)</f>
        <v>37880</v>
      </c>
      <c r="J19" s="85">
        <f>ROUND('4.1.1 BIP-LVgl-n'!J19/'6.1 ET-LVgl'!J19*1000,0)</f>
        <v>51157</v>
      </c>
      <c r="K19" s="85">
        <f>ROUND('4.1.1 BIP-LVgl-n'!K19/'6.1 ET-LVgl'!K19*1000,0)</f>
        <v>54580</v>
      </c>
      <c r="L19" s="85">
        <f>ROUND('4.1.1 BIP-LVgl-n'!L19/'6.1 ET-LVgl'!L19*1000,0)</f>
        <v>52248</v>
      </c>
      <c r="M19" s="85">
        <f>ROUND('4.1.1 BIP-LVgl-n'!M19/'6.1 ET-LVgl'!M19*1000,0)</f>
        <v>48760</v>
      </c>
      <c r="N19" s="85">
        <f>ROUND('4.1.1 BIP-LVgl-n'!N19/'6.1 ET-LVgl'!N19*1000,0)</f>
        <v>37688</v>
      </c>
      <c r="O19" s="85">
        <f>ROUND('4.1.1 BIP-LVgl-n'!O19/'6.1 ET-LVgl'!O19*1000,0)</f>
        <v>38473</v>
      </c>
      <c r="P19" s="85">
        <f>ROUND('4.1.1 BIP-LVgl-n'!P19/'6.1 ET-LVgl'!P19*1000,0)</f>
        <v>49628</v>
      </c>
      <c r="Q19" s="85">
        <f>ROUND('4.1.1 BIP-LVgl-n'!Q19/'6.1 ET-LVgl'!Q19*1000,0)</f>
        <v>35818</v>
      </c>
      <c r="R19" s="85">
        <f>ROUND('4.1.1 BIP-LVgl-n'!R19/'6.1 ET-LVgl'!R19*1000,0)</f>
        <v>52645</v>
      </c>
      <c r="S19" s="85">
        <f>ROUND('4.1.1 BIP-LVgl-n'!S19/'6.1 ET-LVgl'!S19*1000,0)</f>
        <v>55433</v>
      </c>
      <c r="T19" s="85">
        <f>ROUND('4.1.1 BIP-LVgl-n'!T19/'6.1 ET-LVgl'!T19*1000,0)</f>
        <v>37920</v>
      </c>
      <c r="U19" s="3" t="s">
        <v>146</v>
      </c>
    </row>
    <row r="20" spans="1:21" s="35" customFormat="1" ht="11.85" customHeight="1">
      <c r="A20" s="2" t="s">
        <v>3</v>
      </c>
      <c r="B20" s="84">
        <f>ROUND('4.1.1 BIP-LVgl-n'!B20/'6.1 ET-LVgl'!B20*1000,0)</f>
        <v>56055</v>
      </c>
      <c r="C20" s="85">
        <f>ROUND('4.1.1 BIP-LVgl-n'!C20/'6.1 ET-LVgl'!C20*1000,0)</f>
        <v>55395</v>
      </c>
      <c r="D20" s="85">
        <f>ROUND('4.1.1 BIP-LVgl-n'!D20/'6.1 ET-LVgl'!D20*1000,0)</f>
        <v>52858</v>
      </c>
      <c r="E20" s="85">
        <f>ROUND('4.1.1 BIP-LVgl-n'!E20/'6.1 ET-LVgl'!E20*1000,0)</f>
        <v>40976</v>
      </c>
      <c r="F20" s="85">
        <f>ROUND('4.1.1 BIP-LVgl-n'!F20/'6.1 ET-LVgl'!F20*1000,0)</f>
        <v>56588</v>
      </c>
      <c r="G20" s="85">
        <f>ROUND('4.1.1 BIP-LVgl-n'!G20/'6.1 ET-LVgl'!G20*1000,0)</f>
        <v>74042</v>
      </c>
      <c r="H20" s="85">
        <f>ROUND('4.1.1 BIP-LVgl-n'!H20/'6.1 ET-LVgl'!H20*1000,0)</f>
        <v>62035</v>
      </c>
      <c r="I20" s="85">
        <f>ROUND('4.1.1 BIP-LVgl-n'!I20/'6.1 ET-LVgl'!I20*1000,0)</f>
        <v>38154</v>
      </c>
      <c r="J20" s="85">
        <f>ROUND('4.1.1 BIP-LVgl-n'!J20/'6.1 ET-LVgl'!J20*1000,0)</f>
        <v>51301</v>
      </c>
      <c r="K20" s="85">
        <f>ROUND('4.1.1 BIP-LVgl-n'!K20/'6.1 ET-LVgl'!K20*1000,0)</f>
        <v>53992</v>
      </c>
      <c r="L20" s="85">
        <f>ROUND('4.1.1 BIP-LVgl-n'!L20/'6.1 ET-LVgl'!L20*1000,0)</f>
        <v>51780</v>
      </c>
      <c r="M20" s="85">
        <f>ROUND('4.1.1 BIP-LVgl-n'!M20/'6.1 ET-LVgl'!M20*1000,0)</f>
        <v>48965</v>
      </c>
      <c r="N20" s="85">
        <f>ROUND('4.1.1 BIP-LVgl-n'!N20/'6.1 ET-LVgl'!N20*1000,0)</f>
        <v>37766</v>
      </c>
      <c r="O20" s="85">
        <f>ROUND('4.1.1 BIP-LVgl-n'!O20/'6.1 ET-LVgl'!O20*1000,0)</f>
        <v>39616</v>
      </c>
      <c r="P20" s="85">
        <f>ROUND('4.1.1 BIP-LVgl-n'!P20/'6.1 ET-LVgl'!P20*1000,0)</f>
        <v>49663</v>
      </c>
      <c r="Q20" s="85">
        <f>ROUND('4.1.1 BIP-LVgl-n'!Q20/'6.1 ET-LVgl'!Q20*1000,0)</f>
        <v>36592</v>
      </c>
      <c r="R20" s="85">
        <f>ROUND('4.1.1 BIP-LVgl-n'!R20/'6.1 ET-LVgl'!R20*1000,0)</f>
        <v>52766</v>
      </c>
      <c r="S20" s="85">
        <f>ROUND('4.1.1 BIP-LVgl-n'!S20/'6.1 ET-LVgl'!S20*1000,0)</f>
        <v>55409</v>
      </c>
      <c r="T20" s="85">
        <f>ROUND('4.1.1 BIP-LVgl-n'!T20/'6.1 ET-LVgl'!T20*1000,0)</f>
        <v>38516</v>
      </c>
      <c r="U20" s="3" t="s">
        <v>3</v>
      </c>
    </row>
    <row r="21" spans="1:21" s="35" customFormat="1" ht="11.85" customHeight="1">
      <c r="A21" s="2" t="s">
        <v>38</v>
      </c>
      <c r="B21" s="84">
        <f>ROUND('4.1.1 BIP-LVgl-n'!B21/'6.1 ET-LVgl'!B21*1000,0)</f>
        <v>58142</v>
      </c>
      <c r="C21" s="85">
        <f>ROUND('4.1.1 BIP-LVgl-n'!C21/'6.1 ET-LVgl'!C21*1000,0)</f>
        <v>57237</v>
      </c>
      <c r="D21" s="85">
        <f>ROUND('4.1.1 BIP-LVgl-n'!D21/'6.1 ET-LVgl'!D21*1000,0)</f>
        <v>54024</v>
      </c>
      <c r="E21" s="85">
        <f>ROUND('4.1.1 BIP-LVgl-n'!E21/'6.1 ET-LVgl'!E21*1000,0)</f>
        <v>43004</v>
      </c>
      <c r="F21" s="85">
        <f>ROUND('4.1.1 BIP-LVgl-n'!F21/'6.1 ET-LVgl'!F21*1000,0)</f>
        <v>58390</v>
      </c>
      <c r="G21" s="85">
        <f>ROUND('4.1.1 BIP-LVgl-n'!G21/'6.1 ET-LVgl'!G21*1000,0)</f>
        <v>77627</v>
      </c>
      <c r="H21" s="85">
        <f>ROUND('4.1.1 BIP-LVgl-n'!H21/'6.1 ET-LVgl'!H21*1000,0)</f>
        <v>64131</v>
      </c>
      <c r="I21" s="85">
        <f>ROUND('4.1.1 BIP-LVgl-n'!I21/'6.1 ET-LVgl'!I21*1000,0)</f>
        <v>39646</v>
      </c>
      <c r="J21" s="85">
        <f>ROUND('4.1.1 BIP-LVgl-n'!J21/'6.1 ET-LVgl'!J21*1000,0)</f>
        <v>52491</v>
      </c>
      <c r="K21" s="85">
        <f>ROUND('4.1.1 BIP-LVgl-n'!K21/'6.1 ET-LVgl'!K21*1000,0)</f>
        <v>55442</v>
      </c>
      <c r="L21" s="85">
        <f>ROUND('4.1.1 BIP-LVgl-n'!L21/'6.1 ET-LVgl'!L21*1000,0)</f>
        <v>51860</v>
      </c>
      <c r="M21" s="85">
        <f>ROUND('4.1.1 BIP-LVgl-n'!M21/'6.1 ET-LVgl'!M21*1000,0)</f>
        <v>50292</v>
      </c>
      <c r="N21" s="85">
        <f>ROUND('4.1.1 BIP-LVgl-n'!N21/'6.1 ET-LVgl'!N21*1000,0)</f>
        <v>39892</v>
      </c>
      <c r="O21" s="85">
        <f>ROUND('4.1.1 BIP-LVgl-n'!O21/'6.1 ET-LVgl'!O21*1000,0)</f>
        <v>41313</v>
      </c>
      <c r="P21" s="85">
        <f>ROUND('4.1.1 BIP-LVgl-n'!P21/'6.1 ET-LVgl'!P21*1000,0)</f>
        <v>51085</v>
      </c>
      <c r="Q21" s="85">
        <f>ROUND('4.1.1 BIP-LVgl-n'!Q21/'6.1 ET-LVgl'!Q21*1000,0)</f>
        <v>38347</v>
      </c>
      <c r="R21" s="85">
        <f>ROUND('4.1.1 BIP-LVgl-n'!R21/'6.1 ET-LVgl'!R21*1000,0)</f>
        <v>54506</v>
      </c>
      <c r="S21" s="85">
        <f>ROUND('4.1.1 BIP-LVgl-n'!S21/'6.1 ET-LVgl'!S21*1000,0)</f>
        <v>57086</v>
      </c>
      <c r="T21" s="85">
        <f>ROUND('4.1.1 BIP-LVgl-n'!T21/'6.1 ET-LVgl'!T21*1000,0)</f>
        <v>40399</v>
      </c>
      <c r="U21" s="3" t="s">
        <v>38</v>
      </c>
    </row>
    <row r="22" spans="1:21" s="35" customFormat="1" ht="11.85" customHeight="1">
      <c r="A22" s="2" t="s">
        <v>39</v>
      </c>
      <c r="B22" s="84">
        <f>ROUND('4.1.1 BIP-LVgl-n'!B22/'6.1 ET-LVgl'!B22*1000,0)</f>
        <v>58556</v>
      </c>
      <c r="C22" s="85">
        <f>ROUND('4.1.1 BIP-LVgl-n'!C22/'6.1 ET-LVgl'!C22*1000,0)</f>
        <v>58729</v>
      </c>
      <c r="D22" s="85">
        <f>ROUND('4.1.1 BIP-LVgl-n'!D22/'6.1 ET-LVgl'!D22*1000,0)</f>
        <v>54782</v>
      </c>
      <c r="E22" s="85">
        <f>ROUND('4.1.1 BIP-LVgl-n'!E22/'6.1 ET-LVgl'!E22*1000,0)</f>
        <v>44338</v>
      </c>
      <c r="F22" s="85">
        <f>ROUND('4.1.1 BIP-LVgl-n'!F22/'6.1 ET-LVgl'!F22*1000,0)</f>
        <v>59994</v>
      </c>
      <c r="G22" s="85">
        <f>ROUND('4.1.1 BIP-LVgl-n'!G22/'6.1 ET-LVgl'!G22*1000,0)</f>
        <v>79107</v>
      </c>
      <c r="H22" s="85">
        <f>ROUND('4.1.1 BIP-LVgl-n'!H22/'6.1 ET-LVgl'!H22*1000,0)</f>
        <v>64558</v>
      </c>
      <c r="I22" s="85">
        <f>ROUND('4.1.1 BIP-LVgl-n'!I22/'6.1 ET-LVgl'!I22*1000,0)</f>
        <v>40428</v>
      </c>
      <c r="J22" s="85">
        <f>ROUND('4.1.1 BIP-LVgl-n'!J22/'6.1 ET-LVgl'!J22*1000,0)</f>
        <v>52179</v>
      </c>
      <c r="K22" s="85">
        <f>ROUND('4.1.1 BIP-LVgl-n'!K22/'6.1 ET-LVgl'!K22*1000,0)</f>
        <v>56555</v>
      </c>
      <c r="L22" s="85">
        <f>ROUND('4.1.1 BIP-LVgl-n'!L22/'6.1 ET-LVgl'!L22*1000,0)</f>
        <v>52644</v>
      </c>
      <c r="M22" s="85">
        <f>ROUND('4.1.1 BIP-LVgl-n'!M22/'6.1 ET-LVgl'!M22*1000,0)</f>
        <v>50369</v>
      </c>
      <c r="N22" s="85">
        <f>ROUND('4.1.1 BIP-LVgl-n'!N22/'6.1 ET-LVgl'!N22*1000,0)</f>
        <v>41702</v>
      </c>
      <c r="O22" s="85">
        <f>ROUND('4.1.1 BIP-LVgl-n'!O22/'6.1 ET-LVgl'!O22*1000,0)</f>
        <v>43406</v>
      </c>
      <c r="P22" s="85">
        <f>ROUND('4.1.1 BIP-LVgl-n'!P22/'6.1 ET-LVgl'!P22*1000,0)</f>
        <v>50788</v>
      </c>
      <c r="Q22" s="85">
        <f>ROUND('4.1.1 BIP-LVgl-n'!Q22/'6.1 ET-LVgl'!Q22*1000,0)</f>
        <v>39665</v>
      </c>
      <c r="R22" s="85">
        <f>ROUND('4.1.1 BIP-LVgl-n'!R22/'6.1 ET-LVgl'!R22*1000,0)</f>
        <v>55416</v>
      </c>
      <c r="S22" s="85">
        <f>ROUND('4.1.1 BIP-LVgl-n'!S22/'6.1 ET-LVgl'!S22*1000,0)</f>
        <v>57854</v>
      </c>
      <c r="T22" s="85">
        <f>ROUND('4.1.1 BIP-LVgl-n'!T22/'6.1 ET-LVgl'!T22*1000,0)</f>
        <v>41952</v>
      </c>
      <c r="U22" s="3" t="s">
        <v>39</v>
      </c>
    </row>
    <row r="23" spans="1:21" s="35" customFormat="1" ht="11.85" customHeight="1">
      <c r="A23" s="2" t="s">
        <v>40</v>
      </c>
      <c r="B23" s="84">
        <f>ROUND('4.1.1 BIP-LVgl-n'!B23/'6.1 ET-LVgl'!B23*1000,0)</f>
        <v>59772</v>
      </c>
      <c r="C23" s="85">
        <f>ROUND('4.1.1 BIP-LVgl-n'!C23/'6.1 ET-LVgl'!C23*1000,0)</f>
        <v>59101</v>
      </c>
      <c r="D23" s="85">
        <f>ROUND('4.1.1 BIP-LVgl-n'!D23/'6.1 ET-LVgl'!D23*1000,0)</f>
        <v>55101</v>
      </c>
      <c r="E23" s="85">
        <f>ROUND('4.1.1 BIP-LVgl-n'!E23/'6.1 ET-LVgl'!E23*1000,0)</f>
        <v>45361</v>
      </c>
      <c r="F23" s="85">
        <f>ROUND('4.1.1 BIP-LVgl-n'!F23/'6.1 ET-LVgl'!F23*1000,0)</f>
        <v>62050</v>
      </c>
      <c r="G23" s="85">
        <f>ROUND('4.1.1 BIP-LVgl-n'!G23/'6.1 ET-LVgl'!G23*1000,0)</f>
        <v>80353</v>
      </c>
      <c r="H23" s="85">
        <f>ROUND('4.1.1 BIP-LVgl-n'!H23/'6.1 ET-LVgl'!H23*1000,0)</f>
        <v>67261</v>
      </c>
      <c r="I23" s="85">
        <f>ROUND('4.1.1 BIP-LVgl-n'!I23/'6.1 ET-LVgl'!I23*1000,0)</f>
        <v>41441</v>
      </c>
      <c r="J23" s="85">
        <f>ROUND('4.1.1 BIP-LVgl-n'!J23/'6.1 ET-LVgl'!J23*1000,0)</f>
        <v>52830</v>
      </c>
      <c r="K23" s="85">
        <f>ROUND('4.1.1 BIP-LVgl-n'!K23/'6.1 ET-LVgl'!K23*1000,0)</f>
        <v>57145</v>
      </c>
      <c r="L23" s="85">
        <f>ROUND('4.1.1 BIP-LVgl-n'!L23/'6.1 ET-LVgl'!L23*1000,0)</f>
        <v>53454</v>
      </c>
      <c r="M23" s="85">
        <f>ROUND('4.1.1 BIP-LVgl-n'!M23/'6.1 ET-LVgl'!M23*1000,0)</f>
        <v>51121</v>
      </c>
      <c r="N23" s="85">
        <f>ROUND('4.1.1 BIP-LVgl-n'!N23/'6.1 ET-LVgl'!N23*1000,0)</f>
        <v>42773</v>
      </c>
      <c r="O23" s="85">
        <f>ROUND('4.1.1 BIP-LVgl-n'!O23/'6.1 ET-LVgl'!O23*1000,0)</f>
        <v>44179</v>
      </c>
      <c r="P23" s="85">
        <f>ROUND('4.1.1 BIP-LVgl-n'!P23/'6.1 ET-LVgl'!P23*1000,0)</f>
        <v>52122</v>
      </c>
      <c r="Q23" s="85">
        <f>ROUND('4.1.1 BIP-LVgl-n'!Q23/'6.1 ET-LVgl'!Q23*1000,0)</f>
        <v>41386</v>
      </c>
      <c r="R23" s="85">
        <f>ROUND('4.1.1 BIP-LVgl-n'!R23/'6.1 ET-LVgl'!R23*1000,0)</f>
        <v>56364</v>
      </c>
      <c r="S23" s="85">
        <f>ROUND('4.1.1 BIP-LVgl-n'!S23/'6.1 ET-LVgl'!S23*1000,0)</f>
        <v>58795</v>
      </c>
      <c r="T23" s="85">
        <f>ROUND('4.1.1 BIP-LVgl-n'!T23/'6.1 ET-LVgl'!T23*1000,0)</f>
        <v>43073</v>
      </c>
      <c r="U23" s="3" t="s">
        <v>40</v>
      </c>
    </row>
    <row r="24" spans="1:21" s="35" customFormat="1" ht="11.85" customHeight="1">
      <c r="A24" s="2" t="s">
        <v>41</v>
      </c>
      <c r="B24" s="84">
        <f>ROUND('4.1.1 BIP-LVgl-n'!B24/'6.1 ET-LVgl'!B24*1000,0)</f>
        <v>60366</v>
      </c>
      <c r="C24" s="85">
        <f>ROUND('4.1.1 BIP-LVgl-n'!C24/'6.1 ET-LVgl'!C24*1000,0)</f>
        <v>61039</v>
      </c>
      <c r="D24" s="85">
        <f>ROUND('4.1.1 BIP-LVgl-n'!D24/'6.1 ET-LVgl'!D24*1000,0)</f>
        <v>54857</v>
      </c>
      <c r="E24" s="85">
        <f>ROUND('4.1.1 BIP-LVgl-n'!E24/'6.1 ET-LVgl'!E24*1000,0)</f>
        <v>46437</v>
      </c>
      <c r="F24" s="85">
        <f>ROUND('4.1.1 BIP-LVgl-n'!F24/'6.1 ET-LVgl'!F24*1000,0)</f>
        <v>62233</v>
      </c>
      <c r="G24" s="85">
        <f>ROUND('4.1.1 BIP-LVgl-n'!G24/'6.1 ET-LVgl'!G24*1000,0)</f>
        <v>81998</v>
      </c>
      <c r="H24" s="85">
        <f>ROUND('4.1.1 BIP-LVgl-n'!H24/'6.1 ET-LVgl'!H24*1000,0)</f>
        <v>68108</v>
      </c>
      <c r="I24" s="85">
        <f>ROUND('4.1.1 BIP-LVgl-n'!I24/'6.1 ET-LVgl'!I24*1000,0)</f>
        <v>42062</v>
      </c>
      <c r="J24" s="85">
        <f>ROUND('4.1.1 BIP-LVgl-n'!J24/'6.1 ET-LVgl'!J24*1000,0)</f>
        <v>53891</v>
      </c>
      <c r="K24" s="85">
        <f>ROUND('4.1.1 BIP-LVgl-n'!K24/'6.1 ET-LVgl'!K24*1000,0)</f>
        <v>58384</v>
      </c>
      <c r="L24" s="85">
        <f>ROUND('4.1.1 BIP-LVgl-n'!L24/'6.1 ET-LVgl'!L24*1000,0)</f>
        <v>54573</v>
      </c>
      <c r="M24" s="85">
        <f>ROUND('4.1.1 BIP-LVgl-n'!M24/'6.1 ET-LVgl'!M24*1000,0)</f>
        <v>52960</v>
      </c>
      <c r="N24" s="85">
        <f>ROUND('4.1.1 BIP-LVgl-n'!N24/'6.1 ET-LVgl'!N24*1000,0)</f>
        <v>43937</v>
      </c>
      <c r="O24" s="85">
        <f>ROUND('4.1.1 BIP-LVgl-n'!O24/'6.1 ET-LVgl'!O24*1000,0)</f>
        <v>45143</v>
      </c>
      <c r="P24" s="85">
        <f>ROUND('4.1.1 BIP-LVgl-n'!P24/'6.1 ET-LVgl'!P24*1000,0)</f>
        <v>53246</v>
      </c>
      <c r="Q24" s="85">
        <f>ROUND('4.1.1 BIP-LVgl-n'!Q24/'6.1 ET-LVgl'!Q24*1000,0)</f>
        <v>42072</v>
      </c>
      <c r="R24" s="85">
        <f>ROUND('4.1.1 BIP-LVgl-n'!R24/'6.1 ET-LVgl'!R24*1000,0)</f>
        <v>57480</v>
      </c>
      <c r="S24" s="85">
        <f>ROUND('4.1.1 BIP-LVgl-n'!S24/'6.1 ET-LVgl'!S24*1000,0)</f>
        <v>59999</v>
      </c>
      <c r="T24" s="85">
        <f>ROUND('4.1.1 BIP-LVgl-n'!T24/'6.1 ET-LVgl'!T24*1000,0)</f>
        <v>44031</v>
      </c>
      <c r="U24" s="3" t="s">
        <v>41</v>
      </c>
    </row>
    <row r="25" spans="1:21" s="35" customFormat="1" ht="11.85" customHeight="1">
      <c r="A25" s="2" t="s">
        <v>43</v>
      </c>
      <c r="B25" s="84">
        <f>ROUND('4.1.1 BIP-LVgl-n'!B25/'6.1 ET-LVgl'!B25*1000,0)</f>
        <v>60745</v>
      </c>
      <c r="C25" s="85">
        <f>ROUND('4.1.1 BIP-LVgl-n'!C25/'6.1 ET-LVgl'!C25*1000,0)</f>
        <v>61728</v>
      </c>
      <c r="D25" s="85">
        <f>ROUND('4.1.1 BIP-LVgl-n'!D25/'6.1 ET-LVgl'!D25*1000,0)</f>
        <v>55994</v>
      </c>
      <c r="E25" s="85">
        <f>ROUND('4.1.1 BIP-LVgl-n'!E25/'6.1 ET-LVgl'!E25*1000,0)</f>
        <v>47435</v>
      </c>
      <c r="F25" s="85">
        <f>ROUND('4.1.1 BIP-LVgl-n'!F25/'6.1 ET-LVgl'!F25*1000,0)</f>
        <v>63393</v>
      </c>
      <c r="G25" s="85">
        <f>ROUND('4.1.1 BIP-LVgl-n'!G25/'6.1 ET-LVgl'!G25*1000,0)</f>
        <v>82926</v>
      </c>
      <c r="H25" s="85">
        <f>ROUND('4.1.1 BIP-LVgl-n'!H25/'6.1 ET-LVgl'!H25*1000,0)</f>
        <v>68728</v>
      </c>
      <c r="I25" s="85">
        <f>ROUND('4.1.1 BIP-LVgl-n'!I25/'6.1 ET-LVgl'!I25*1000,0)</f>
        <v>42204</v>
      </c>
      <c r="J25" s="85">
        <f>ROUND('4.1.1 BIP-LVgl-n'!J25/'6.1 ET-LVgl'!J25*1000,0)</f>
        <v>55520</v>
      </c>
      <c r="K25" s="85">
        <f>ROUND('4.1.1 BIP-LVgl-n'!K25/'6.1 ET-LVgl'!K25*1000,0)</f>
        <v>59086</v>
      </c>
      <c r="L25" s="85">
        <f>ROUND('4.1.1 BIP-LVgl-n'!L25/'6.1 ET-LVgl'!L25*1000,0)</f>
        <v>54608</v>
      </c>
      <c r="M25" s="85">
        <f>ROUND('4.1.1 BIP-LVgl-n'!M25/'6.1 ET-LVgl'!M25*1000,0)</f>
        <v>55299</v>
      </c>
      <c r="N25" s="85">
        <f>ROUND('4.1.1 BIP-LVgl-n'!N25/'6.1 ET-LVgl'!N25*1000,0)</f>
        <v>44235</v>
      </c>
      <c r="O25" s="85">
        <f>ROUND('4.1.1 BIP-LVgl-n'!O25/'6.1 ET-LVgl'!O25*1000,0)</f>
        <v>45736</v>
      </c>
      <c r="P25" s="85">
        <f>ROUND('4.1.1 BIP-LVgl-n'!P25/'6.1 ET-LVgl'!P25*1000,0)</f>
        <v>53683</v>
      </c>
      <c r="Q25" s="85">
        <f>ROUND('4.1.1 BIP-LVgl-n'!Q25/'6.1 ET-LVgl'!Q25*1000,0)</f>
        <v>42415</v>
      </c>
      <c r="R25" s="85">
        <f>ROUND('4.1.1 BIP-LVgl-n'!R25/'6.1 ET-LVgl'!R25*1000,0)</f>
        <v>58210</v>
      </c>
      <c r="S25" s="85">
        <f>ROUND('4.1.1 BIP-LVgl-n'!S25/'6.1 ET-LVgl'!S25*1000,0)</f>
        <v>60736</v>
      </c>
      <c r="T25" s="85">
        <f>ROUND('4.1.1 BIP-LVgl-n'!T25/'6.1 ET-LVgl'!T25*1000,0)</f>
        <v>44494</v>
      </c>
      <c r="U25" s="3" t="s">
        <v>43</v>
      </c>
    </row>
    <row r="26" spans="1:21" s="35" customFormat="1" ht="11.85" customHeight="1">
      <c r="A26" s="2" t="s">
        <v>96</v>
      </c>
      <c r="B26" s="84">
        <f>ROUND('4.1.1 BIP-LVgl-n'!B26/'6.1 ET-LVgl'!B26*1000,0)</f>
        <v>64220</v>
      </c>
      <c r="C26" s="85">
        <f>ROUND('4.1.1 BIP-LVgl-n'!C26/'6.1 ET-LVgl'!C26*1000,0)</f>
        <v>63824</v>
      </c>
      <c r="D26" s="85">
        <f>ROUND('4.1.1 BIP-LVgl-n'!D26/'6.1 ET-LVgl'!D26*1000,0)</f>
        <v>57253</v>
      </c>
      <c r="E26" s="85">
        <f>ROUND('4.1.1 BIP-LVgl-n'!E26/'6.1 ET-LVgl'!E26*1000,0)</f>
        <v>49423</v>
      </c>
      <c r="F26" s="85">
        <f>ROUND('4.1.1 BIP-LVgl-n'!F26/'6.1 ET-LVgl'!F26*1000,0)</f>
        <v>65688</v>
      </c>
      <c r="G26" s="85">
        <f>ROUND('4.1.1 BIP-LVgl-n'!G26/'6.1 ET-LVgl'!G26*1000,0)</f>
        <v>83167</v>
      </c>
      <c r="H26" s="85">
        <f>ROUND('4.1.1 BIP-LVgl-n'!H26/'6.1 ET-LVgl'!H26*1000,0)</f>
        <v>70666</v>
      </c>
      <c r="I26" s="85">
        <f>ROUND('4.1.1 BIP-LVgl-n'!I26/'6.1 ET-LVgl'!I26*1000,0)</f>
        <v>43180</v>
      </c>
      <c r="J26" s="85">
        <f>ROUND('4.1.1 BIP-LVgl-n'!J26/'6.1 ET-LVgl'!J26*1000,0)</f>
        <v>57811</v>
      </c>
      <c r="K26" s="85">
        <f>ROUND('4.1.1 BIP-LVgl-n'!K26/'6.1 ET-LVgl'!K26*1000,0)</f>
        <v>60831</v>
      </c>
      <c r="L26" s="85">
        <f>ROUND('4.1.1 BIP-LVgl-n'!L26/'6.1 ET-LVgl'!L26*1000,0)</f>
        <v>56320</v>
      </c>
      <c r="M26" s="85">
        <f>ROUND('4.1.1 BIP-LVgl-n'!M26/'6.1 ET-LVgl'!M26*1000,0)</f>
        <v>57768</v>
      </c>
      <c r="N26" s="85">
        <f>ROUND('4.1.1 BIP-LVgl-n'!N26/'6.1 ET-LVgl'!N26*1000,0)</f>
        <v>45996</v>
      </c>
      <c r="O26" s="85">
        <f>ROUND('4.1.1 BIP-LVgl-n'!O26/'6.1 ET-LVgl'!O26*1000,0)</f>
        <v>47342</v>
      </c>
      <c r="P26" s="85">
        <f>ROUND('4.1.1 BIP-LVgl-n'!P26/'6.1 ET-LVgl'!P26*1000,0)</f>
        <v>54955</v>
      </c>
      <c r="Q26" s="85">
        <f>ROUND('4.1.1 BIP-LVgl-n'!Q26/'6.1 ET-LVgl'!Q26*1000,0)</f>
        <v>43869</v>
      </c>
      <c r="R26" s="85">
        <f>ROUND('4.1.1 BIP-LVgl-n'!R26/'6.1 ET-LVgl'!R26*1000,0)</f>
        <v>60237</v>
      </c>
      <c r="S26" s="85">
        <f>ROUND('4.1.1 BIP-LVgl-n'!S26/'6.1 ET-LVgl'!S26*1000,0)</f>
        <v>62879</v>
      </c>
      <c r="T26" s="85">
        <f>ROUND('4.1.1 BIP-LVgl-n'!T26/'6.1 ET-LVgl'!T26*1000,0)</f>
        <v>46112</v>
      </c>
      <c r="U26" s="3" t="s">
        <v>96</v>
      </c>
    </row>
    <row r="27" spans="1:21" s="35" customFormat="1" ht="11.85" customHeight="1">
      <c r="A27" s="2" t="s">
        <v>98</v>
      </c>
      <c r="B27" s="84">
        <f>ROUND('4.1.1 BIP-LVgl-n'!B27/'6.1 ET-LVgl'!B27*1000,0)</f>
        <v>66616</v>
      </c>
      <c r="C27" s="85">
        <f>ROUND('4.1.1 BIP-LVgl-n'!C27/'6.1 ET-LVgl'!C27*1000,0)</f>
        <v>65722</v>
      </c>
      <c r="D27" s="85">
        <f>ROUND('4.1.1 BIP-LVgl-n'!D27/'6.1 ET-LVgl'!D27*1000,0)</f>
        <v>58584</v>
      </c>
      <c r="E27" s="85">
        <f>ROUND('4.1.1 BIP-LVgl-n'!E27/'6.1 ET-LVgl'!E27*1000,0)</f>
        <v>50409</v>
      </c>
      <c r="F27" s="85">
        <f>ROUND('4.1.1 BIP-LVgl-n'!F27/'6.1 ET-LVgl'!F27*1000,0)</f>
        <v>66871</v>
      </c>
      <c r="G27" s="85">
        <f>ROUND('4.1.1 BIP-LVgl-n'!G27/'6.1 ET-LVgl'!G27*1000,0)</f>
        <v>84166</v>
      </c>
      <c r="H27" s="85">
        <f>ROUND('4.1.1 BIP-LVgl-n'!H27/'6.1 ET-LVgl'!H27*1000,0)</f>
        <v>72328</v>
      </c>
      <c r="I27" s="85">
        <f>ROUND('4.1.1 BIP-LVgl-n'!I27/'6.1 ET-LVgl'!I27*1000,0)</f>
        <v>44568</v>
      </c>
      <c r="J27" s="85">
        <f>ROUND('4.1.1 BIP-LVgl-n'!J27/'6.1 ET-LVgl'!J27*1000,0)</f>
        <v>59304</v>
      </c>
      <c r="K27" s="85">
        <f>ROUND('4.1.1 BIP-LVgl-n'!K27/'6.1 ET-LVgl'!K27*1000,0)</f>
        <v>63331</v>
      </c>
      <c r="L27" s="85">
        <f>ROUND('4.1.1 BIP-LVgl-n'!L27/'6.1 ET-LVgl'!L27*1000,0)</f>
        <v>57580</v>
      </c>
      <c r="M27" s="85">
        <f>ROUND('4.1.1 BIP-LVgl-n'!M27/'6.1 ET-LVgl'!M27*1000,0)</f>
        <v>60234</v>
      </c>
      <c r="N27" s="85">
        <f>ROUND('4.1.1 BIP-LVgl-n'!N27/'6.1 ET-LVgl'!N27*1000,0)</f>
        <v>47348</v>
      </c>
      <c r="O27" s="85">
        <f>ROUND('4.1.1 BIP-LVgl-n'!O27/'6.1 ET-LVgl'!O27*1000,0)</f>
        <v>48767</v>
      </c>
      <c r="P27" s="85">
        <f>ROUND('4.1.1 BIP-LVgl-n'!P27/'6.1 ET-LVgl'!P27*1000,0)</f>
        <v>55407</v>
      </c>
      <c r="Q27" s="85">
        <f>ROUND('4.1.1 BIP-LVgl-n'!Q27/'6.1 ET-LVgl'!Q27*1000,0)</f>
        <v>44976</v>
      </c>
      <c r="R27" s="85">
        <f>ROUND('4.1.1 BIP-LVgl-n'!R27/'6.1 ET-LVgl'!R27*1000,0)</f>
        <v>62067</v>
      </c>
      <c r="S27" s="85">
        <f>ROUND('4.1.1 BIP-LVgl-n'!S27/'6.1 ET-LVgl'!S27*1000,0)</f>
        <v>64834</v>
      </c>
      <c r="T27" s="85">
        <f>ROUND('4.1.1 BIP-LVgl-n'!T27/'6.1 ET-LVgl'!T27*1000,0)</f>
        <v>47372</v>
      </c>
      <c r="U27" s="3" t="s">
        <v>98</v>
      </c>
    </row>
    <row r="28" spans="1:21" s="35" customFormat="1" ht="11.85" customHeight="1">
      <c r="A28" s="2" t="s">
        <v>99</v>
      </c>
      <c r="B28" s="84">
        <f>ROUND('4.1.1 BIP-LVgl-n'!B28/'6.1 ET-LVgl'!B28*1000,0)</f>
        <v>66388</v>
      </c>
      <c r="C28" s="85">
        <f>ROUND('4.1.1 BIP-LVgl-n'!C28/'6.1 ET-LVgl'!C28*1000,0)</f>
        <v>65169</v>
      </c>
      <c r="D28" s="85">
        <f>ROUND('4.1.1 BIP-LVgl-n'!D28/'6.1 ET-LVgl'!D28*1000,0)</f>
        <v>60133</v>
      </c>
      <c r="E28" s="85">
        <f>ROUND('4.1.1 BIP-LVgl-n'!E28/'6.1 ET-LVgl'!E28*1000,0)</f>
        <v>51364</v>
      </c>
      <c r="F28" s="85">
        <f>ROUND('4.1.1 BIP-LVgl-n'!F28/'6.1 ET-LVgl'!F28*1000,0)</f>
        <v>67219</v>
      </c>
      <c r="G28" s="85">
        <f>ROUND('4.1.1 BIP-LVgl-n'!G28/'6.1 ET-LVgl'!G28*1000,0)</f>
        <v>84781</v>
      </c>
      <c r="H28" s="85">
        <f>ROUND('4.1.1 BIP-LVgl-n'!H28/'6.1 ET-LVgl'!H28*1000,0)</f>
        <v>72482</v>
      </c>
      <c r="I28" s="85">
        <f>ROUND('4.1.1 BIP-LVgl-n'!I28/'6.1 ET-LVgl'!I28*1000,0)</f>
        <v>45316</v>
      </c>
      <c r="J28" s="85">
        <f>ROUND('4.1.1 BIP-LVgl-n'!J28/'6.1 ET-LVgl'!J28*1000,0)</f>
        <v>60125</v>
      </c>
      <c r="K28" s="85">
        <f>ROUND('4.1.1 BIP-LVgl-n'!K28/'6.1 ET-LVgl'!K28*1000,0)</f>
        <v>63944</v>
      </c>
      <c r="L28" s="85">
        <f>ROUND('4.1.1 BIP-LVgl-n'!L28/'6.1 ET-LVgl'!L28*1000,0)</f>
        <v>57482</v>
      </c>
      <c r="M28" s="85">
        <f>ROUND('4.1.1 BIP-LVgl-n'!M28/'6.1 ET-LVgl'!M28*1000,0)</f>
        <v>60583</v>
      </c>
      <c r="N28" s="85">
        <f>ROUND('4.1.1 BIP-LVgl-n'!N28/'6.1 ET-LVgl'!N28*1000,0)</f>
        <v>47548</v>
      </c>
      <c r="O28" s="85">
        <f>ROUND('4.1.1 BIP-LVgl-n'!O28/'6.1 ET-LVgl'!O28*1000,0)</f>
        <v>49147</v>
      </c>
      <c r="P28" s="85">
        <f>ROUND('4.1.1 BIP-LVgl-n'!P28/'6.1 ET-LVgl'!P28*1000,0)</f>
        <v>56368</v>
      </c>
      <c r="Q28" s="85">
        <f>ROUND('4.1.1 BIP-LVgl-n'!Q28/'6.1 ET-LVgl'!Q28*1000,0)</f>
        <v>45122</v>
      </c>
      <c r="R28" s="85">
        <f>ROUND('4.1.1 BIP-LVgl-n'!R28/'6.1 ET-LVgl'!R28*1000,0)</f>
        <v>62356</v>
      </c>
      <c r="S28" s="85">
        <f>ROUND('4.1.1 BIP-LVgl-n'!S28/'6.1 ET-LVgl'!S28*1000,0)</f>
        <v>65019</v>
      </c>
      <c r="T28" s="85">
        <f>ROUND('4.1.1 BIP-LVgl-n'!T28/'6.1 ET-LVgl'!T28*1000,0)</f>
        <v>47806</v>
      </c>
      <c r="U28" s="3" t="s">
        <v>99</v>
      </c>
    </row>
    <row r="29" spans="1:21" s="35" customFormat="1" ht="11.85" customHeight="1">
      <c r="A29" s="2" t="s">
        <v>101</v>
      </c>
      <c r="B29" s="84">
        <f>ROUND('4.1.1 BIP-LVgl-n'!B29/'6.1 ET-LVgl'!B29*1000,0)</f>
        <v>61810</v>
      </c>
      <c r="C29" s="85">
        <f>ROUND('4.1.1 BIP-LVgl-n'!C29/'6.1 ET-LVgl'!C29*1000,0)</f>
        <v>63625</v>
      </c>
      <c r="D29" s="85">
        <f>ROUND('4.1.1 BIP-LVgl-n'!D29/'6.1 ET-LVgl'!D29*1000,0)</f>
        <v>59277</v>
      </c>
      <c r="E29" s="85">
        <f>ROUND('4.1.1 BIP-LVgl-n'!E29/'6.1 ET-LVgl'!E29*1000,0)</f>
        <v>49545</v>
      </c>
      <c r="F29" s="85">
        <f>ROUND('4.1.1 BIP-LVgl-n'!F29/'6.1 ET-LVgl'!F29*1000,0)</f>
        <v>61646</v>
      </c>
      <c r="G29" s="85">
        <f>ROUND('4.1.1 BIP-LVgl-n'!G29/'6.1 ET-LVgl'!G29*1000,0)</f>
        <v>80574</v>
      </c>
      <c r="H29" s="85">
        <f>ROUND('4.1.1 BIP-LVgl-n'!H29/'6.1 ET-LVgl'!H29*1000,0)</f>
        <v>69117</v>
      </c>
      <c r="I29" s="85">
        <f>ROUND('4.1.1 BIP-LVgl-n'!I29/'6.1 ET-LVgl'!I29*1000,0)</f>
        <v>44609</v>
      </c>
      <c r="J29" s="85">
        <f>ROUND('4.1.1 BIP-LVgl-n'!J29/'6.1 ET-LVgl'!J29*1000,0)</f>
        <v>57056</v>
      </c>
      <c r="K29" s="85">
        <f>ROUND('4.1.1 BIP-LVgl-n'!K29/'6.1 ET-LVgl'!K29*1000,0)</f>
        <v>61548</v>
      </c>
      <c r="L29" s="85">
        <f>ROUND('4.1.1 BIP-LVgl-n'!L29/'6.1 ET-LVgl'!L29*1000,0)</f>
        <v>55781</v>
      </c>
      <c r="M29" s="85">
        <f>ROUND('4.1.1 BIP-LVgl-n'!M29/'6.1 ET-LVgl'!M29*1000,0)</f>
        <v>55141</v>
      </c>
      <c r="N29" s="85">
        <f>ROUND('4.1.1 BIP-LVgl-n'!N29/'6.1 ET-LVgl'!N29*1000,0)</f>
        <v>46363</v>
      </c>
      <c r="O29" s="85">
        <f>ROUND('4.1.1 BIP-LVgl-n'!O29/'6.1 ET-LVgl'!O29*1000,0)</f>
        <v>47112</v>
      </c>
      <c r="P29" s="85">
        <f>ROUND('4.1.1 BIP-LVgl-n'!P29/'6.1 ET-LVgl'!P29*1000,0)</f>
        <v>54588</v>
      </c>
      <c r="Q29" s="85">
        <f>ROUND('4.1.1 BIP-LVgl-n'!Q29/'6.1 ET-LVgl'!Q29*1000,0)</f>
        <v>43517</v>
      </c>
      <c r="R29" s="85">
        <f>ROUND('4.1.1 BIP-LVgl-n'!R29/'6.1 ET-LVgl'!R29*1000,0)</f>
        <v>59793</v>
      </c>
      <c r="S29" s="85">
        <f>ROUND('4.1.1 BIP-LVgl-n'!S29/'6.1 ET-LVgl'!S29*1000,0)</f>
        <v>62176</v>
      </c>
      <c r="T29" s="85">
        <f>ROUND('4.1.1 BIP-LVgl-n'!T29/'6.1 ET-LVgl'!T29*1000,0)</f>
        <v>46350</v>
      </c>
      <c r="U29" s="3" t="s">
        <v>101</v>
      </c>
    </row>
    <row r="30" spans="1:21" s="35" customFormat="1" ht="11.85" customHeight="1">
      <c r="A30" s="2" t="s">
        <v>103</v>
      </c>
      <c r="B30" s="84">
        <f>ROUND('4.1.1 BIP-LVgl-n'!B30/'6.1 ET-LVgl'!B30*1000,0)</f>
        <v>66939</v>
      </c>
      <c r="C30" s="85">
        <f>ROUND('4.1.1 BIP-LVgl-n'!C30/'6.1 ET-LVgl'!C30*1000,0)</f>
        <v>66678</v>
      </c>
      <c r="D30" s="85">
        <f>ROUND('4.1.1 BIP-LVgl-n'!D30/'6.1 ET-LVgl'!D30*1000,0)</f>
        <v>60912</v>
      </c>
      <c r="E30" s="85">
        <f>ROUND('4.1.1 BIP-LVgl-n'!E30/'6.1 ET-LVgl'!E30*1000,0)</f>
        <v>51541</v>
      </c>
      <c r="F30" s="85">
        <f>ROUND('4.1.1 BIP-LVgl-n'!F30/'6.1 ET-LVgl'!F30*1000,0)</f>
        <v>65330</v>
      </c>
      <c r="G30" s="85">
        <f>ROUND('4.1.1 BIP-LVgl-n'!G30/'6.1 ET-LVgl'!G30*1000,0)</f>
        <v>82115</v>
      </c>
      <c r="H30" s="85">
        <f>ROUND('4.1.1 BIP-LVgl-n'!H30/'6.1 ET-LVgl'!H30*1000,0)</f>
        <v>71318</v>
      </c>
      <c r="I30" s="85">
        <f>ROUND('4.1.1 BIP-LVgl-n'!I30/'6.1 ET-LVgl'!I30*1000,0)</f>
        <v>46308</v>
      </c>
      <c r="J30" s="85">
        <f>ROUND('4.1.1 BIP-LVgl-n'!J30/'6.1 ET-LVgl'!J30*1000,0)</f>
        <v>60351</v>
      </c>
      <c r="K30" s="85">
        <f>ROUND('4.1.1 BIP-LVgl-n'!K30/'6.1 ET-LVgl'!K30*1000,0)</f>
        <v>63067</v>
      </c>
      <c r="L30" s="85">
        <f>ROUND('4.1.1 BIP-LVgl-n'!L30/'6.1 ET-LVgl'!L30*1000,0)</f>
        <v>59040</v>
      </c>
      <c r="M30" s="85">
        <f>ROUND('4.1.1 BIP-LVgl-n'!M30/'6.1 ET-LVgl'!M30*1000,0)</f>
        <v>57853</v>
      </c>
      <c r="N30" s="85">
        <f>ROUND('4.1.1 BIP-LVgl-n'!N30/'6.1 ET-LVgl'!N30*1000,0)</f>
        <v>48116</v>
      </c>
      <c r="O30" s="85">
        <f>ROUND('4.1.1 BIP-LVgl-n'!O30/'6.1 ET-LVgl'!O30*1000,0)</f>
        <v>49789</v>
      </c>
      <c r="P30" s="85">
        <f>ROUND('4.1.1 BIP-LVgl-n'!P30/'6.1 ET-LVgl'!P30*1000,0)</f>
        <v>55788</v>
      </c>
      <c r="Q30" s="85">
        <f>ROUND('4.1.1 BIP-LVgl-n'!Q30/'6.1 ET-LVgl'!Q30*1000,0)</f>
        <v>45782</v>
      </c>
      <c r="R30" s="85">
        <f>ROUND('4.1.1 BIP-LVgl-n'!R30/'6.1 ET-LVgl'!R30*1000,0)</f>
        <v>62473</v>
      </c>
      <c r="S30" s="85">
        <f>ROUND('4.1.1 BIP-LVgl-n'!S30/'6.1 ET-LVgl'!S30*1000,0)</f>
        <v>65021</v>
      </c>
      <c r="T30" s="85">
        <f>ROUND('4.1.1 BIP-LVgl-n'!T30/'6.1 ET-LVgl'!T30*1000,0)</f>
        <v>48394</v>
      </c>
      <c r="U30" s="3" t="s">
        <v>103</v>
      </c>
    </row>
    <row r="31" spans="1:21" s="35" customFormat="1" ht="11.85" customHeight="1">
      <c r="A31" s="2" t="s">
        <v>105</v>
      </c>
      <c r="B31" s="84">
        <f>ROUND('4.1.1 BIP-LVgl-n'!B31/'6.1 ET-LVgl'!B31*1000,0)</f>
        <v>69901</v>
      </c>
      <c r="C31" s="85">
        <f>ROUND('4.1.1 BIP-LVgl-n'!C31/'6.1 ET-LVgl'!C31*1000,0)</f>
        <v>70052</v>
      </c>
      <c r="D31" s="85">
        <f>ROUND('4.1.1 BIP-LVgl-n'!D31/'6.1 ET-LVgl'!D31*1000,0)</f>
        <v>63330</v>
      </c>
      <c r="E31" s="85">
        <f>ROUND('4.1.1 BIP-LVgl-n'!E31/'6.1 ET-LVgl'!E31*1000,0)</f>
        <v>53135</v>
      </c>
      <c r="F31" s="85">
        <f>ROUND('4.1.1 BIP-LVgl-n'!F31/'6.1 ET-LVgl'!F31*1000,0)</f>
        <v>66599</v>
      </c>
      <c r="G31" s="85">
        <f>ROUND('4.1.1 BIP-LVgl-n'!G31/'6.1 ET-LVgl'!G31*1000,0)</f>
        <v>81832</v>
      </c>
      <c r="H31" s="85">
        <f>ROUND('4.1.1 BIP-LVgl-n'!H31/'6.1 ET-LVgl'!H31*1000,0)</f>
        <v>73590</v>
      </c>
      <c r="I31" s="85">
        <f>ROUND('4.1.1 BIP-LVgl-n'!I31/'6.1 ET-LVgl'!I31*1000,0)</f>
        <v>49038</v>
      </c>
      <c r="J31" s="85">
        <f>ROUND('4.1.1 BIP-LVgl-n'!J31/'6.1 ET-LVgl'!J31*1000,0)</f>
        <v>63035</v>
      </c>
      <c r="K31" s="85">
        <f>ROUND('4.1.1 BIP-LVgl-n'!K31/'6.1 ET-LVgl'!K31*1000,0)</f>
        <v>64783</v>
      </c>
      <c r="L31" s="85">
        <f>ROUND('4.1.1 BIP-LVgl-n'!L31/'6.1 ET-LVgl'!L31*1000,0)</f>
        <v>60948</v>
      </c>
      <c r="M31" s="85">
        <f>ROUND('4.1.1 BIP-LVgl-n'!M31/'6.1 ET-LVgl'!M31*1000,0)</f>
        <v>60536</v>
      </c>
      <c r="N31" s="85">
        <f>ROUND('4.1.1 BIP-LVgl-n'!N31/'6.1 ET-LVgl'!N31*1000,0)</f>
        <v>50338</v>
      </c>
      <c r="O31" s="85">
        <f>ROUND('4.1.1 BIP-LVgl-n'!O31/'6.1 ET-LVgl'!O31*1000,0)</f>
        <v>50863</v>
      </c>
      <c r="P31" s="85">
        <f>ROUND('4.1.1 BIP-LVgl-n'!P31/'6.1 ET-LVgl'!P31*1000,0)</f>
        <v>57500</v>
      </c>
      <c r="Q31" s="85">
        <f>ROUND('4.1.1 BIP-LVgl-n'!Q31/'6.1 ET-LVgl'!Q31*1000,0)</f>
        <v>48248</v>
      </c>
      <c r="R31" s="85">
        <f>ROUND('4.1.1 BIP-LVgl-n'!R31/'6.1 ET-LVgl'!R31*1000,0)</f>
        <v>64836</v>
      </c>
      <c r="S31" s="85">
        <f>ROUND('4.1.1 BIP-LVgl-n'!S31/'6.1 ET-LVgl'!S31*1000,0)</f>
        <v>67403</v>
      </c>
      <c r="T31" s="85">
        <f>ROUND('4.1.1 BIP-LVgl-n'!T31/'6.1 ET-LVgl'!T31*1000,0)</f>
        <v>50408</v>
      </c>
      <c r="U31" s="3" t="s">
        <v>105</v>
      </c>
    </row>
    <row r="32" spans="1:21" s="35" customFormat="1" ht="11.85" customHeight="1">
      <c r="A32" s="2" t="s">
        <v>206</v>
      </c>
      <c r="B32" s="84">
        <f>ROUND('4.1.1 BIP-LVgl-n'!B32/'6.1 ET-LVgl'!B32*1000,0)</f>
        <v>70413</v>
      </c>
      <c r="C32" s="85">
        <f>ROUND('4.1.1 BIP-LVgl-n'!C32/'6.1 ET-LVgl'!C32*1000,0)</f>
        <v>70775</v>
      </c>
      <c r="D32" s="85">
        <f>ROUND('4.1.1 BIP-LVgl-n'!D32/'6.1 ET-LVgl'!D32*1000,0)</f>
        <v>62911</v>
      </c>
      <c r="E32" s="85">
        <f>ROUND('4.1.1 BIP-LVgl-n'!E32/'6.1 ET-LVgl'!E32*1000,0)</f>
        <v>54347</v>
      </c>
      <c r="F32" s="85">
        <f>ROUND('4.1.1 BIP-LVgl-n'!F32/'6.1 ET-LVgl'!F32*1000,0)</f>
        <v>68669</v>
      </c>
      <c r="G32" s="85">
        <f>ROUND('4.1.1 BIP-LVgl-n'!G32/'6.1 ET-LVgl'!G32*1000,0)</f>
        <v>82343</v>
      </c>
      <c r="H32" s="85">
        <f>ROUND('4.1.1 BIP-LVgl-n'!H32/'6.1 ET-LVgl'!H32*1000,0)</f>
        <v>73067</v>
      </c>
      <c r="I32" s="85">
        <f>ROUND('4.1.1 BIP-LVgl-n'!I32/'6.1 ET-LVgl'!I32*1000,0)</f>
        <v>49866</v>
      </c>
      <c r="J32" s="85">
        <f>ROUND('4.1.1 BIP-LVgl-n'!J32/'6.1 ET-LVgl'!J32*1000,0)</f>
        <v>63449</v>
      </c>
      <c r="K32" s="85">
        <f>ROUND('4.1.1 BIP-LVgl-n'!K32/'6.1 ET-LVgl'!K32*1000,0)</f>
        <v>64775</v>
      </c>
      <c r="L32" s="85">
        <f>ROUND('4.1.1 BIP-LVgl-n'!L32/'6.1 ET-LVgl'!L32*1000,0)</f>
        <v>62096</v>
      </c>
      <c r="M32" s="85">
        <f>ROUND('4.1.1 BIP-LVgl-n'!M32/'6.1 ET-LVgl'!M32*1000,0)</f>
        <v>60914</v>
      </c>
      <c r="N32" s="85">
        <f>ROUND('4.1.1 BIP-LVgl-n'!N32/'6.1 ET-LVgl'!N32*1000,0)</f>
        <v>50891</v>
      </c>
      <c r="O32" s="85">
        <f>ROUND('4.1.1 BIP-LVgl-n'!O32/'6.1 ET-LVgl'!O32*1000,0)</f>
        <v>53223</v>
      </c>
      <c r="P32" s="85">
        <f>ROUND('4.1.1 BIP-LVgl-n'!P32/'6.1 ET-LVgl'!P32*1000,0)</f>
        <v>59305</v>
      </c>
      <c r="Q32" s="85">
        <f>ROUND('4.1.1 BIP-LVgl-n'!Q32/'6.1 ET-LVgl'!Q32*1000,0)</f>
        <v>48930</v>
      </c>
      <c r="R32" s="85">
        <f>ROUND('4.1.1 BIP-LVgl-n'!R32/'6.1 ET-LVgl'!R32*1000,0)</f>
        <v>65335</v>
      </c>
      <c r="S32" s="85">
        <f>ROUND('4.1.1 BIP-LVgl-n'!S32/'6.1 ET-LVgl'!S32*1000,0)</f>
        <v>67827</v>
      </c>
      <c r="T32" s="85">
        <f>ROUND('4.1.1 BIP-LVgl-n'!T32/'6.1 ET-LVgl'!T32*1000,0)</f>
        <v>51455</v>
      </c>
      <c r="U32" s="3" t="s">
        <v>206</v>
      </c>
    </row>
    <row r="33" spans="1:21" s="35" customFormat="1" ht="11.85" customHeight="1">
      <c r="A33" s="2" t="s">
        <v>229</v>
      </c>
      <c r="B33" s="84">
        <f>ROUND('4.1.1 BIP-LVgl-n'!B33/'6.1 ET-LVgl'!B33*1000,0)</f>
        <v>71332</v>
      </c>
      <c r="C33" s="85">
        <f>ROUND('4.1.1 BIP-LVgl-n'!C33/'6.1 ET-LVgl'!C33*1000,0)</f>
        <v>72113</v>
      </c>
      <c r="D33" s="85">
        <f>ROUND('4.1.1 BIP-LVgl-n'!D33/'6.1 ET-LVgl'!D33*1000,0)</f>
        <v>63462</v>
      </c>
      <c r="E33" s="85">
        <f>ROUND('4.1.1 BIP-LVgl-n'!E33/'6.1 ET-LVgl'!E33*1000,0)</f>
        <v>55913</v>
      </c>
      <c r="F33" s="85">
        <f>ROUND('4.1.1 BIP-LVgl-n'!F33/'6.1 ET-LVgl'!F33*1000,0)</f>
        <v>69203</v>
      </c>
      <c r="G33" s="85">
        <f>ROUND('4.1.1 BIP-LVgl-n'!G33/'6.1 ET-LVgl'!G33*1000,0)</f>
        <v>84755</v>
      </c>
      <c r="H33" s="85">
        <f>ROUND('4.1.1 BIP-LVgl-n'!H33/'6.1 ET-LVgl'!H33*1000,0)</f>
        <v>74419</v>
      </c>
      <c r="I33" s="85">
        <f>ROUND('4.1.1 BIP-LVgl-n'!I33/'6.1 ET-LVgl'!I33*1000,0)</f>
        <v>51606</v>
      </c>
      <c r="J33" s="85">
        <f>ROUND('4.1.1 BIP-LVgl-n'!J33/'6.1 ET-LVgl'!J33*1000,0)</f>
        <v>63660</v>
      </c>
      <c r="K33" s="85">
        <f>ROUND('4.1.1 BIP-LVgl-n'!K33/'6.1 ET-LVgl'!K33*1000,0)</f>
        <v>65622</v>
      </c>
      <c r="L33" s="85">
        <f>ROUND('4.1.1 BIP-LVgl-n'!L33/'6.1 ET-LVgl'!L33*1000,0)</f>
        <v>63092</v>
      </c>
      <c r="M33" s="85">
        <f>ROUND('4.1.1 BIP-LVgl-n'!M33/'6.1 ET-LVgl'!M33*1000,0)</f>
        <v>60795</v>
      </c>
      <c r="N33" s="85">
        <f>ROUND('4.1.1 BIP-LVgl-n'!N33/'6.1 ET-LVgl'!N33*1000,0)</f>
        <v>51996</v>
      </c>
      <c r="O33" s="85">
        <f>ROUND('4.1.1 BIP-LVgl-n'!O33/'6.1 ET-LVgl'!O33*1000,0)</f>
        <v>54414</v>
      </c>
      <c r="P33" s="85">
        <f>ROUND('4.1.1 BIP-LVgl-n'!P33/'6.1 ET-LVgl'!P33*1000,0)</f>
        <v>59968</v>
      </c>
      <c r="Q33" s="85">
        <f>ROUND('4.1.1 BIP-LVgl-n'!Q33/'6.1 ET-LVgl'!Q33*1000,0)</f>
        <v>51127</v>
      </c>
      <c r="R33" s="85">
        <f>ROUND('4.1.1 BIP-LVgl-n'!R33/'6.1 ET-LVgl'!R33*1000,0)</f>
        <v>66384</v>
      </c>
      <c r="S33" s="85">
        <f>ROUND('4.1.1 BIP-LVgl-n'!S33/'6.1 ET-LVgl'!S33*1000,0)</f>
        <v>68809</v>
      </c>
      <c r="T33" s="85">
        <f>ROUND('4.1.1 BIP-LVgl-n'!T33/'6.1 ET-LVgl'!T33*1000,0)</f>
        <v>52932</v>
      </c>
      <c r="U33" s="3" t="s">
        <v>229</v>
      </c>
    </row>
    <row r="34" spans="1:21" s="35" customFormat="1" ht="11.85" customHeight="1">
      <c r="A34" s="2" t="s">
        <v>233</v>
      </c>
      <c r="B34" s="84">
        <f>ROUND('4.1.1 BIP-LVgl-n'!B34/'6.1 ET-LVgl'!B34*1000,0)</f>
        <v>73293</v>
      </c>
      <c r="C34" s="85">
        <f>ROUND('4.1.1 BIP-LVgl-n'!C34/'6.1 ET-LVgl'!C34*1000,0)</f>
        <v>74366</v>
      </c>
      <c r="D34" s="85">
        <f>ROUND('4.1.1 BIP-LVgl-n'!D34/'6.1 ET-LVgl'!D34*1000,0)</f>
        <v>65397</v>
      </c>
      <c r="E34" s="85">
        <f>ROUND('4.1.1 BIP-LVgl-n'!E34/'6.1 ET-LVgl'!E34*1000,0)</f>
        <v>58824</v>
      </c>
      <c r="F34" s="85">
        <f>ROUND('4.1.1 BIP-LVgl-n'!F34/'6.1 ET-LVgl'!F34*1000,0)</f>
        <v>71344</v>
      </c>
      <c r="G34" s="85">
        <f>ROUND('4.1.1 BIP-LVgl-n'!G34/'6.1 ET-LVgl'!G34*1000,0)</f>
        <v>86028</v>
      </c>
      <c r="H34" s="85">
        <f>ROUND('4.1.1 BIP-LVgl-n'!H34/'6.1 ET-LVgl'!H34*1000,0)</f>
        <v>76739</v>
      </c>
      <c r="I34" s="85">
        <f>ROUND('4.1.1 BIP-LVgl-n'!I34/'6.1 ET-LVgl'!I34*1000,0)</f>
        <v>53530</v>
      </c>
      <c r="J34" s="85">
        <f>ROUND('4.1.1 BIP-LVgl-n'!J34/'6.1 ET-LVgl'!J34*1000,0)</f>
        <v>65981</v>
      </c>
      <c r="K34" s="85">
        <f>ROUND('4.1.1 BIP-LVgl-n'!K34/'6.1 ET-LVgl'!K34*1000,0)</f>
        <v>67644</v>
      </c>
      <c r="L34" s="85">
        <f>ROUND('4.1.1 BIP-LVgl-n'!L34/'6.1 ET-LVgl'!L34*1000,0)</f>
        <v>64898</v>
      </c>
      <c r="M34" s="85">
        <f>ROUND('4.1.1 BIP-LVgl-n'!M34/'6.1 ET-LVgl'!M34*1000,0)</f>
        <v>63782</v>
      </c>
      <c r="N34" s="85">
        <f>ROUND('4.1.1 BIP-LVgl-n'!N34/'6.1 ET-LVgl'!N34*1000,0)</f>
        <v>54401</v>
      </c>
      <c r="O34" s="85">
        <f>ROUND('4.1.1 BIP-LVgl-n'!O34/'6.1 ET-LVgl'!O34*1000,0)</f>
        <v>55967</v>
      </c>
      <c r="P34" s="85">
        <f>ROUND('4.1.1 BIP-LVgl-n'!P34/'6.1 ET-LVgl'!P34*1000,0)</f>
        <v>61714</v>
      </c>
      <c r="Q34" s="85">
        <f>ROUND('4.1.1 BIP-LVgl-n'!Q34/'6.1 ET-LVgl'!Q34*1000,0)</f>
        <v>53983</v>
      </c>
      <c r="R34" s="85">
        <f>ROUND('4.1.1 BIP-LVgl-n'!R34/'6.1 ET-LVgl'!R34*1000,0)</f>
        <v>68524</v>
      </c>
      <c r="S34" s="85">
        <f>ROUND('4.1.1 BIP-LVgl-n'!S34/'6.1 ET-LVgl'!S34*1000,0)</f>
        <v>70904</v>
      </c>
      <c r="T34" s="85">
        <f>ROUND('4.1.1 BIP-LVgl-n'!T34/'6.1 ET-LVgl'!T34*1000,0)</f>
        <v>55302</v>
      </c>
      <c r="U34" s="3" t="s">
        <v>233</v>
      </c>
    </row>
    <row r="35" spans="1:21" s="35" customFormat="1" ht="11.85" customHeight="1">
      <c r="A35" s="2" t="s">
        <v>234</v>
      </c>
      <c r="B35" s="84">
        <f>ROUND('4.1.1 BIP-LVgl-n'!B35/'6.1 ET-LVgl'!B35*1000,0)</f>
        <v>76076</v>
      </c>
      <c r="C35" s="85">
        <f>ROUND('4.1.1 BIP-LVgl-n'!C35/'6.1 ET-LVgl'!C35*1000,0)</f>
        <v>76089</v>
      </c>
      <c r="D35" s="85">
        <f>ROUND('4.1.1 BIP-LVgl-n'!D35/'6.1 ET-LVgl'!D35*1000,0)</f>
        <v>67480</v>
      </c>
      <c r="E35" s="85">
        <f>ROUND('4.1.1 BIP-LVgl-n'!E35/'6.1 ET-LVgl'!E35*1000,0)</f>
        <v>60190</v>
      </c>
      <c r="F35" s="85">
        <f>ROUND('4.1.1 BIP-LVgl-n'!F35/'6.1 ET-LVgl'!F35*1000,0)</f>
        <v>72899</v>
      </c>
      <c r="G35" s="85">
        <f>ROUND('4.1.1 BIP-LVgl-n'!G35/'6.1 ET-LVgl'!G35*1000,0)</f>
        <v>89277</v>
      </c>
      <c r="H35" s="85">
        <f>ROUND('4.1.1 BIP-LVgl-n'!H35/'6.1 ET-LVgl'!H35*1000,0)</f>
        <v>77888</v>
      </c>
      <c r="I35" s="85">
        <f>ROUND('4.1.1 BIP-LVgl-n'!I35/'6.1 ET-LVgl'!I35*1000,0)</f>
        <v>54226</v>
      </c>
      <c r="J35" s="85">
        <f>ROUND('4.1.1 BIP-LVgl-n'!J35/'6.1 ET-LVgl'!J35*1000,0)</f>
        <v>66023</v>
      </c>
      <c r="K35" s="85">
        <f>ROUND('4.1.1 BIP-LVgl-n'!K35/'6.1 ET-LVgl'!K35*1000,0)</f>
        <v>69093</v>
      </c>
      <c r="L35" s="85">
        <f>ROUND('4.1.1 BIP-LVgl-n'!L35/'6.1 ET-LVgl'!L35*1000,0)</f>
        <v>67025</v>
      </c>
      <c r="M35" s="85">
        <f>ROUND('4.1.1 BIP-LVgl-n'!M35/'6.1 ET-LVgl'!M35*1000,0)</f>
        <v>65063</v>
      </c>
      <c r="N35" s="85">
        <f>ROUND('4.1.1 BIP-LVgl-n'!N35/'6.1 ET-LVgl'!N35*1000,0)</f>
        <v>56642</v>
      </c>
      <c r="O35" s="85">
        <f>ROUND('4.1.1 BIP-LVgl-n'!O35/'6.1 ET-LVgl'!O35*1000,0)</f>
        <v>57233</v>
      </c>
      <c r="P35" s="85">
        <f>ROUND('4.1.1 BIP-LVgl-n'!P35/'6.1 ET-LVgl'!P35*1000,0)</f>
        <v>62528</v>
      </c>
      <c r="Q35" s="85">
        <f>ROUND('4.1.1 BIP-LVgl-n'!Q35/'6.1 ET-LVgl'!Q35*1000,0)</f>
        <v>55217</v>
      </c>
      <c r="R35" s="85">
        <f>ROUND('4.1.1 BIP-LVgl-n'!R35/'6.1 ET-LVgl'!R35*1000,0)</f>
        <v>70177</v>
      </c>
      <c r="S35" s="85">
        <f>ROUND('4.1.1 BIP-LVgl-n'!S35/'6.1 ET-LVgl'!S35*1000,0)</f>
        <v>72531</v>
      </c>
      <c r="T35" s="85">
        <f>ROUND('4.1.1 BIP-LVgl-n'!T35/'6.1 ET-LVgl'!T35*1000,0)</f>
        <v>56842</v>
      </c>
      <c r="U35" s="3" t="s">
        <v>234</v>
      </c>
    </row>
    <row r="36" spans="1:21" s="35" customFormat="1" ht="11.85" customHeight="1">
      <c r="A36" s="2" t="s">
        <v>251</v>
      </c>
      <c r="B36" s="84">
        <f>ROUND('4.1.1 BIP-LVgl-n'!B36/'6.1 ET-LVgl'!B36*1000,0)</f>
        <v>77005</v>
      </c>
      <c r="C36" s="85">
        <f>ROUND('4.1.1 BIP-LVgl-n'!C36/'6.1 ET-LVgl'!C36*1000,0)</f>
        <v>77976</v>
      </c>
      <c r="D36" s="85">
        <f>ROUND('4.1.1 BIP-LVgl-n'!D36/'6.1 ET-LVgl'!D36*1000,0)</f>
        <v>70025</v>
      </c>
      <c r="E36" s="85">
        <f>ROUND('4.1.1 BIP-LVgl-n'!E36/'6.1 ET-LVgl'!E36*1000,0)</f>
        <v>61381</v>
      </c>
      <c r="F36" s="85">
        <f>ROUND('4.1.1 BIP-LVgl-n'!F36/'6.1 ET-LVgl'!F36*1000,0)</f>
        <v>74319</v>
      </c>
      <c r="G36" s="85">
        <f>ROUND('4.1.1 BIP-LVgl-n'!G36/'6.1 ET-LVgl'!G36*1000,0)</f>
        <v>89509</v>
      </c>
      <c r="H36" s="85">
        <f>ROUND('4.1.1 BIP-LVgl-n'!H36/'6.1 ET-LVgl'!H36*1000,0)</f>
        <v>80104</v>
      </c>
      <c r="I36" s="85">
        <f>ROUND('4.1.1 BIP-LVgl-n'!I36/'6.1 ET-LVgl'!I36*1000,0)</f>
        <v>55473</v>
      </c>
      <c r="J36" s="85">
        <f>ROUND('4.1.1 BIP-LVgl-n'!J36/'6.1 ET-LVgl'!J36*1000,0)</f>
        <v>69942</v>
      </c>
      <c r="K36" s="85">
        <f>ROUND('4.1.1 BIP-LVgl-n'!K36/'6.1 ET-LVgl'!K36*1000,0)</f>
        <v>70115</v>
      </c>
      <c r="L36" s="85">
        <f>ROUND('4.1.1 BIP-LVgl-n'!L36/'6.1 ET-LVgl'!L36*1000,0)</f>
        <v>68161</v>
      </c>
      <c r="M36" s="85">
        <f>ROUND('4.1.1 BIP-LVgl-n'!M36/'6.1 ET-LVgl'!M36*1000,0)</f>
        <v>64838</v>
      </c>
      <c r="N36" s="85">
        <f>ROUND('4.1.1 BIP-LVgl-n'!N36/'6.1 ET-LVgl'!N36*1000,0)</f>
        <v>57989</v>
      </c>
      <c r="O36" s="85">
        <f>ROUND('4.1.1 BIP-LVgl-n'!O36/'6.1 ET-LVgl'!O36*1000,0)</f>
        <v>58782</v>
      </c>
      <c r="P36" s="85">
        <f>ROUND('4.1.1 BIP-LVgl-n'!P36/'6.1 ET-LVgl'!P36*1000,0)</f>
        <v>63622</v>
      </c>
      <c r="Q36" s="85">
        <f>ROUND('4.1.1 BIP-LVgl-n'!Q36/'6.1 ET-LVgl'!Q36*1000,0)</f>
        <v>56672</v>
      </c>
      <c r="R36" s="85">
        <f>ROUND('4.1.1 BIP-LVgl-n'!R36/'6.1 ET-LVgl'!R36*1000,0)</f>
        <v>71797</v>
      </c>
      <c r="S36" s="85">
        <f>ROUND('4.1.1 BIP-LVgl-n'!S36/'6.1 ET-LVgl'!S36*1000,0)</f>
        <v>74130</v>
      </c>
      <c r="T36" s="85">
        <f>ROUND('4.1.1 BIP-LVgl-n'!T36/'6.1 ET-LVgl'!T36*1000,0)</f>
        <v>58207</v>
      </c>
      <c r="U36" s="3" t="s">
        <v>251</v>
      </c>
    </row>
    <row r="37" spans="1:21" s="35" customFormat="1" ht="11.85" customHeight="1">
      <c r="A37" s="2" t="s">
        <v>267</v>
      </c>
      <c r="B37" s="84">
        <f>ROUND('4.1.1 BIP-LVgl-n'!B37/'6.1 ET-LVgl'!B37*1000,0)</f>
        <v>79537</v>
      </c>
      <c r="C37" s="85">
        <f>ROUND('4.1.1 BIP-LVgl-n'!C37/'6.1 ET-LVgl'!C37*1000,0)</f>
        <v>80517</v>
      </c>
      <c r="D37" s="85">
        <f>ROUND('4.1.1 BIP-LVgl-n'!D37/'6.1 ET-LVgl'!D37*1000,0)</f>
        <v>71905</v>
      </c>
      <c r="E37" s="85">
        <f>ROUND('4.1.1 BIP-LVgl-n'!E37/'6.1 ET-LVgl'!E37*1000,0)</f>
        <v>63401</v>
      </c>
      <c r="F37" s="85">
        <f>ROUND('4.1.1 BIP-LVgl-n'!F37/'6.1 ET-LVgl'!F37*1000,0)</f>
        <v>75810</v>
      </c>
      <c r="G37" s="85">
        <f>ROUND('4.1.1 BIP-LVgl-n'!G37/'6.1 ET-LVgl'!G37*1000,0)</f>
        <v>92846</v>
      </c>
      <c r="H37" s="85">
        <f>ROUND('4.1.1 BIP-LVgl-n'!H37/'6.1 ET-LVgl'!H37*1000,0)</f>
        <v>81277</v>
      </c>
      <c r="I37" s="85">
        <f>ROUND('4.1.1 BIP-LVgl-n'!I37/'6.1 ET-LVgl'!I37*1000,0)</f>
        <v>58889</v>
      </c>
      <c r="J37" s="85">
        <f>ROUND('4.1.1 BIP-LVgl-n'!J37/'6.1 ET-LVgl'!J37*1000,0)</f>
        <v>70992</v>
      </c>
      <c r="K37" s="85">
        <f>ROUND('4.1.1 BIP-LVgl-n'!K37/'6.1 ET-LVgl'!K37*1000,0)</f>
        <v>72027</v>
      </c>
      <c r="L37" s="85">
        <f>ROUND('4.1.1 BIP-LVgl-n'!L37/'6.1 ET-LVgl'!L37*1000,0)</f>
        <v>69551</v>
      </c>
      <c r="M37" s="85">
        <f>ROUND('4.1.1 BIP-LVgl-n'!M37/'6.1 ET-LVgl'!M37*1000,0)</f>
        <v>66401</v>
      </c>
      <c r="N37" s="85">
        <f>ROUND('4.1.1 BIP-LVgl-n'!N37/'6.1 ET-LVgl'!N37*1000,0)</f>
        <v>59649</v>
      </c>
      <c r="O37" s="85">
        <f>ROUND('4.1.1 BIP-LVgl-n'!O37/'6.1 ET-LVgl'!O37*1000,0)</f>
        <v>60616</v>
      </c>
      <c r="P37" s="85">
        <f>ROUND('4.1.1 BIP-LVgl-n'!P37/'6.1 ET-LVgl'!P37*1000,0)</f>
        <v>66403</v>
      </c>
      <c r="Q37" s="85">
        <f>ROUND('4.1.1 BIP-LVgl-n'!Q37/'6.1 ET-LVgl'!Q37*1000,0)</f>
        <v>58546</v>
      </c>
      <c r="R37" s="85">
        <f>ROUND('4.1.1 BIP-LVgl-n'!R37/'6.1 ET-LVgl'!R37*1000,0)</f>
        <v>73832</v>
      </c>
      <c r="S37" s="85">
        <f>ROUND('4.1.1 BIP-LVgl-n'!S37/'6.1 ET-LVgl'!S37*1000,0)</f>
        <v>76168</v>
      </c>
      <c r="T37" s="85">
        <f>ROUND('4.1.1 BIP-LVgl-n'!T37/'6.1 ET-LVgl'!T37*1000,0)</f>
        <v>60225</v>
      </c>
      <c r="U37" s="3" t="s">
        <v>267</v>
      </c>
    </row>
    <row r="38" spans="1:21" s="35" customFormat="1" ht="11.85" customHeight="1">
      <c r="A38" s="2" t="s">
        <v>268</v>
      </c>
      <c r="B38" s="84">
        <f>ROUND('4.1.1 BIP-LVgl-n'!B38/'6.1 ET-LVgl'!B38*1000,0)</f>
        <v>81508</v>
      </c>
      <c r="C38" s="85">
        <f>ROUND('4.1.1 BIP-LVgl-n'!C38/'6.1 ET-LVgl'!C38*1000,0)</f>
        <v>81073</v>
      </c>
      <c r="D38" s="85">
        <f>ROUND('4.1.1 BIP-LVgl-n'!D38/'6.1 ET-LVgl'!D38*1000,0)</f>
        <v>73935</v>
      </c>
      <c r="E38" s="85">
        <f>ROUND('4.1.1 BIP-LVgl-n'!E38/'6.1 ET-LVgl'!E38*1000,0)</f>
        <v>64635</v>
      </c>
      <c r="F38" s="85">
        <f>ROUND('4.1.1 BIP-LVgl-n'!F38/'6.1 ET-LVgl'!F38*1000,0)</f>
        <v>75561</v>
      </c>
      <c r="G38" s="85">
        <f>ROUND('4.1.1 BIP-LVgl-n'!G38/'6.1 ET-LVgl'!G38*1000,0)</f>
        <v>93392</v>
      </c>
      <c r="H38" s="85">
        <f>ROUND('4.1.1 BIP-LVgl-n'!H38/'6.1 ET-LVgl'!H38*1000,0)</f>
        <v>81799</v>
      </c>
      <c r="I38" s="85">
        <f>ROUND('4.1.1 BIP-LVgl-n'!I38/'6.1 ET-LVgl'!I38*1000,0)</f>
        <v>58541</v>
      </c>
      <c r="J38" s="85">
        <f>ROUND('4.1.1 BIP-LVgl-n'!J38/'6.1 ET-LVgl'!J38*1000,0)</f>
        <v>72384</v>
      </c>
      <c r="K38" s="85">
        <f>ROUND('4.1.1 BIP-LVgl-n'!K38/'6.1 ET-LVgl'!K38*1000,0)</f>
        <v>73556</v>
      </c>
      <c r="L38" s="85">
        <f>ROUND('4.1.1 BIP-LVgl-n'!L38/'6.1 ET-LVgl'!L38*1000,0)</f>
        <v>70417</v>
      </c>
      <c r="M38" s="85">
        <f>ROUND('4.1.1 BIP-LVgl-n'!M38/'6.1 ET-LVgl'!M38*1000,0)</f>
        <v>67047</v>
      </c>
      <c r="N38" s="85">
        <f>ROUND('4.1.1 BIP-LVgl-n'!N38/'6.1 ET-LVgl'!N38*1000,0)</f>
        <v>60740</v>
      </c>
      <c r="O38" s="85">
        <f>ROUND('4.1.1 BIP-LVgl-n'!O38/'6.1 ET-LVgl'!O38*1000,0)</f>
        <v>61759</v>
      </c>
      <c r="P38" s="85">
        <f>ROUND('4.1.1 BIP-LVgl-n'!P38/'6.1 ET-LVgl'!P38*1000,0)</f>
        <v>67072</v>
      </c>
      <c r="Q38" s="85">
        <f>ROUND('4.1.1 BIP-LVgl-n'!Q38/'6.1 ET-LVgl'!Q38*1000,0)</f>
        <v>59399</v>
      </c>
      <c r="R38" s="85">
        <f>ROUND('4.1.1 BIP-LVgl-n'!R38/'6.1 ET-LVgl'!R38*1000,0)</f>
        <v>75011</v>
      </c>
      <c r="S38" s="85">
        <f>ROUND('4.1.1 BIP-LVgl-n'!S38/'6.1 ET-LVgl'!S38*1000,0)</f>
        <v>77329</v>
      </c>
      <c r="T38" s="85">
        <f>ROUND('4.1.1 BIP-LVgl-n'!T38/'6.1 ET-LVgl'!T38*1000,0)</f>
        <v>61129</v>
      </c>
      <c r="U38" s="3" t="s">
        <v>268</v>
      </c>
    </row>
    <row r="39" spans="1:21" s="35" customFormat="1" ht="11.85" customHeight="1">
      <c r="A39" s="2" t="s">
        <v>270</v>
      </c>
      <c r="B39" s="84">
        <f>ROUND('4.1.1 BIP-LVgl-n'!B39/'6.1 ET-LVgl'!B39*1000,0)</f>
        <v>82437</v>
      </c>
      <c r="C39" s="85">
        <f>ROUND('4.1.1 BIP-LVgl-n'!C39/'6.1 ET-LVgl'!C39*1000,0)</f>
        <v>83275</v>
      </c>
      <c r="D39" s="85">
        <f>ROUND('4.1.1 BIP-LVgl-n'!D39/'6.1 ET-LVgl'!D39*1000,0)</f>
        <v>75836</v>
      </c>
      <c r="E39" s="85">
        <f>ROUND('4.1.1 BIP-LVgl-n'!E39/'6.1 ET-LVgl'!E39*1000,0)</f>
        <v>67243</v>
      </c>
      <c r="F39" s="85">
        <f>ROUND('4.1.1 BIP-LVgl-n'!F39/'6.1 ET-LVgl'!F39*1000,0)</f>
        <v>75646</v>
      </c>
      <c r="G39" s="85">
        <f>ROUND('4.1.1 BIP-LVgl-n'!G39/'6.1 ET-LVgl'!G39*1000,0)</f>
        <v>96492</v>
      </c>
      <c r="H39" s="85">
        <f>ROUND('4.1.1 BIP-LVgl-n'!H39/'6.1 ET-LVgl'!H39*1000,0)</f>
        <v>83752</v>
      </c>
      <c r="I39" s="85">
        <f>ROUND('4.1.1 BIP-LVgl-n'!I39/'6.1 ET-LVgl'!I39*1000,0)</f>
        <v>62401</v>
      </c>
      <c r="J39" s="85">
        <f>ROUND('4.1.1 BIP-LVgl-n'!J39/'6.1 ET-LVgl'!J39*1000,0)</f>
        <v>74857</v>
      </c>
      <c r="K39" s="85">
        <f>ROUND('4.1.1 BIP-LVgl-n'!K39/'6.1 ET-LVgl'!K39*1000,0)</f>
        <v>74318</v>
      </c>
      <c r="L39" s="85">
        <f>ROUND('4.1.1 BIP-LVgl-n'!L39/'6.1 ET-LVgl'!L39*1000,0)</f>
        <v>71835</v>
      </c>
      <c r="M39" s="85">
        <f>ROUND('4.1.1 BIP-LVgl-n'!M39/'6.1 ET-LVgl'!M39*1000,0)</f>
        <v>67010</v>
      </c>
      <c r="N39" s="85">
        <f>ROUND('4.1.1 BIP-LVgl-n'!N39/'6.1 ET-LVgl'!N39*1000,0)</f>
        <v>62899</v>
      </c>
      <c r="O39" s="85">
        <f>ROUND('4.1.1 BIP-LVgl-n'!O39/'6.1 ET-LVgl'!O39*1000,0)</f>
        <v>64350</v>
      </c>
      <c r="P39" s="85">
        <f>ROUND('4.1.1 BIP-LVgl-n'!P39/'6.1 ET-LVgl'!P39*1000,0)</f>
        <v>69464</v>
      </c>
      <c r="Q39" s="85">
        <f>ROUND('4.1.1 BIP-LVgl-n'!Q39/'6.1 ET-LVgl'!Q39*1000,0)</f>
        <v>61029</v>
      </c>
      <c r="R39" s="85">
        <f>ROUND('4.1.1 BIP-LVgl-n'!R39/'6.1 ET-LVgl'!R39*1000,0)</f>
        <v>76711</v>
      </c>
      <c r="S39" s="85">
        <f>ROUND('4.1.1 BIP-LVgl-n'!S39/'6.1 ET-LVgl'!S39*1000,0)</f>
        <v>78886</v>
      </c>
      <c r="T39" s="85">
        <f>ROUND('4.1.1 BIP-LVgl-n'!T39/'6.1 ET-LVgl'!T39*1000,0)</f>
        <v>63570</v>
      </c>
      <c r="U39" s="3" t="s">
        <v>270</v>
      </c>
    </row>
    <row r="40" spans="1:21" s="35" customFormat="1" ht="11.85" customHeight="1">
      <c r="A40" s="2" t="s">
        <v>272</v>
      </c>
      <c r="B40" s="84">
        <f>ROUND('4.1.1 BIP-LVgl-n'!B40/'6.1 ET-LVgl'!B40*1000,0)</f>
        <v>80721</v>
      </c>
      <c r="C40" s="85">
        <f>ROUND('4.1.1 BIP-LVgl-n'!C40/'6.1 ET-LVgl'!C40*1000,0)</f>
        <v>82068</v>
      </c>
      <c r="D40" s="85">
        <f>ROUND('4.1.1 BIP-LVgl-n'!D40/'6.1 ET-LVgl'!D40*1000,0)</f>
        <v>75865</v>
      </c>
      <c r="E40" s="85">
        <f>ROUND('4.1.1 BIP-LVgl-n'!E40/'6.1 ET-LVgl'!E40*1000,0)</f>
        <v>67442</v>
      </c>
      <c r="F40" s="85">
        <f>ROUND('4.1.1 BIP-LVgl-n'!F40/'6.1 ET-LVgl'!F40*1000,0)</f>
        <v>74042</v>
      </c>
      <c r="G40" s="85">
        <f>ROUND('4.1.1 BIP-LVgl-n'!G40/'6.1 ET-LVgl'!G40*1000,0)</f>
        <v>92834</v>
      </c>
      <c r="H40" s="85">
        <f>ROUND('4.1.1 BIP-LVgl-n'!H40/'6.1 ET-LVgl'!H40*1000,0)</f>
        <v>82220</v>
      </c>
      <c r="I40" s="85">
        <f>ROUND('4.1.1 BIP-LVgl-n'!I40/'6.1 ET-LVgl'!I40*1000,0)</f>
        <v>62095</v>
      </c>
      <c r="J40" s="85">
        <f>ROUND('4.1.1 BIP-LVgl-n'!J40/'6.1 ET-LVgl'!J40*1000,0)</f>
        <v>73804</v>
      </c>
      <c r="K40" s="85">
        <f>ROUND('4.1.1 BIP-LVgl-n'!K40/'6.1 ET-LVgl'!K40*1000,0)</f>
        <v>73842</v>
      </c>
      <c r="L40" s="85">
        <f>ROUND('4.1.1 BIP-LVgl-n'!L40/'6.1 ET-LVgl'!L40*1000,0)</f>
        <v>71504</v>
      </c>
      <c r="M40" s="85">
        <f>ROUND('4.1.1 BIP-LVgl-n'!M40/'6.1 ET-LVgl'!M40*1000,0)</f>
        <v>65887</v>
      </c>
      <c r="N40" s="85">
        <f>ROUND('4.1.1 BIP-LVgl-n'!N40/'6.1 ET-LVgl'!N40*1000,0)</f>
        <v>62581</v>
      </c>
      <c r="O40" s="85">
        <f>ROUND('4.1.1 BIP-LVgl-n'!O40/'6.1 ET-LVgl'!O40*1000,0)</f>
        <v>64584</v>
      </c>
      <c r="P40" s="85">
        <f>ROUND('4.1.1 BIP-LVgl-n'!P40/'6.1 ET-LVgl'!P40*1000,0)</f>
        <v>69699</v>
      </c>
      <c r="Q40" s="85">
        <f>ROUND('4.1.1 BIP-LVgl-n'!Q40/'6.1 ET-LVgl'!Q40*1000,0)</f>
        <v>61627</v>
      </c>
      <c r="R40" s="85">
        <f>ROUND('4.1.1 BIP-LVgl-n'!R40/'6.1 ET-LVgl'!R40*1000,0)</f>
        <v>75819</v>
      </c>
      <c r="S40" s="85">
        <f>ROUND('4.1.1 BIP-LVgl-n'!S40/'6.1 ET-LVgl'!S40*1000,0)</f>
        <v>77788</v>
      </c>
      <c r="T40" s="85">
        <f>ROUND('4.1.1 BIP-LVgl-n'!T40/'6.1 ET-LVgl'!T40*1000,0)</f>
        <v>63606</v>
      </c>
      <c r="U40" s="3" t="s">
        <v>272</v>
      </c>
    </row>
    <row r="41" spans="1:21" s="35" customFormat="1" ht="11.85" customHeight="1">
      <c r="A41" s="2" t="s">
        <v>275</v>
      </c>
      <c r="B41" s="84">
        <f>ROUND('4.1.1 BIP-LVgl-n'!B41/'6.1 ET-LVgl'!B41*1000,0)</f>
        <v>85429</v>
      </c>
      <c r="C41" s="85">
        <f>ROUND('4.1.1 BIP-LVgl-n'!C41/'6.1 ET-LVgl'!C41*1000,0)</f>
        <v>86684</v>
      </c>
      <c r="D41" s="85">
        <f>ROUND('4.1.1 BIP-LVgl-n'!D41/'6.1 ET-LVgl'!D41*1000,0)</f>
        <v>79182</v>
      </c>
      <c r="E41" s="85">
        <f>ROUND('4.1.1 BIP-LVgl-n'!E41/'6.1 ET-LVgl'!E41*1000,0)</f>
        <v>71125</v>
      </c>
      <c r="F41" s="85">
        <f>ROUND('4.1.1 BIP-LVgl-n'!F41/'6.1 ET-LVgl'!F41*1000,0)</f>
        <v>80835</v>
      </c>
      <c r="G41" s="85">
        <f>ROUND('4.1.1 BIP-LVgl-n'!G41/'6.1 ET-LVgl'!G41*1000,0)</f>
        <v>101308</v>
      </c>
      <c r="H41" s="85">
        <f>ROUND('4.1.1 BIP-LVgl-n'!H41/'6.1 ET-LVgl'!H41*1000,0)</f>
        <v>86485</v>
      </c>
      <c r="I41" s="85">
        <f>ROUND('4.1.1 BIP-LVgl-n'!I41/'6.1 ET-LVgl'!I41*1000,0)</f>
        <v>65865</v>
      </c>
      <c r="J41" s="85">
        <f>ROUND('4.1.1 BIP-LVgl-n'!J41/'6.1 ET-LVgl'!J41*1000,0)</f>
        <v>76670</v>
      </c>
      <c r="K41" s="85">
        <f>ROUND('4.1.1 BIP-LVgl-n'!K41/'6.1 ET-LVgl'!K41*1000,0)</f>
        <v>77379</v>
      </c>
      <c r="L41" s="85">
        <f>ROUND('4.1.1 BIP-LVgl-n'!L41/'6.1 ET-LVgl'!L41*1000,0)</f>
        <v>80139</v>
      </c>
      <c r="M41" s="85">
        <f>ROUND('4.1.1 BIP-LVgl-n'!M41/'6.1 ET-LVgl'!M41*1000,0)</f>
        <v>69179</v>
      </c>
      <c r="N41" s="85">
        <f>ROUND('4.1.1 BIP-LVgl-n'!N41/'6.1 ET-LVgl'!N41*1000,0)</f>
        <v>65682</v>
      </c>
      <c r="O41" s="85">
        <f>ROUND('4.1.1 BIP-LVgl-n'!O41/'6.1 ET-LVgl'!O41*1000,0)</f>
        <v>68729</v>
      </c>
      <c r="P41" s="85">
        <f>ROUND('4.1.1 BIP-LVgl-n'!P41/'6.1 ET-LVgl'!P41*1000,0)</f>
        <v>72735</v>
      </c>
      <c r="Q41" s="85">
        <f>ROUND('4.1.1 BIP-LVgl-n'!Q41/'6.1 ET-LVgl'!Q41*1000,0)</f>
        <v>65158</v>
      </c>
      <c r="R41" s="85">
        <f>ROUND('4.1.1 BIP-LVgl-n'!R41/'6.1 ET-LVgl'!R41*1000,0)</f>
        <v>80074</v>
      </c>
      <c r="S41" s="85">
        <f>ROUND('4.1.1 BIP-LVgl-n'!S41/'6.1 ET-LVgl'!S41*1000,0)</f>
        <v>82208</v>
      </c>
      <c r="T41" s="85">
        <f>ROUND('4.1.1 BIP-LVgl-n'!T41/'6.1 ET-LVgl'!T41*1000,0)</f>
        <v>67159</v>
      </c>
      <c r="U41" s="3" t="s">
        <v>275</v>
      </c>
    </row>
    <row r="42" spans="1:21" s="35" customFormat="1" ht="11.85" customHeight="1">
      <c r="A42" s="2" t="s">
        <v>277</v>
      </c>
      <c r="B42" s="84">
        <f>ROUND('4.1.1 BIP-LVgl-n'!B42/'6.1 ET-LVgl'!B42*1000,0)</f>
        <v>89729</v>
      </c>
      <c r="C42" s="85">
        <f>ROUND('4.1.1 BIP-LVgl-n'!C42/'6.1 ET-LVgl'!C42*1000,0)</f>
        <v>91958</v>
      </c>
      <c r="D42" s="85">
        <f>ROUND('4.1.1 BIP-LVgl-n'!D42/'6.1 ET-LVgl'!D42*1000,0)</f>
        <v>83032</v>
      </c>
      <c r="E42" s="85">
        <f>ROUND('4.1.1 BIP-LVgl-n'!E42/'6.1 ET-LVgl'!E42*1000,0)</f>
        <v>77626</v>
      </c>
      <c r="F42" s="85">
        <f>ROUND('4.1.1 BIP-LVgl-n'!F42/'6.1 ET-LVgl'!F42*1000,0)</f>
        <v>87752</v>
      </c>
      <c r="G42" s="85">
        <f>ROUND('4.1.1 BIP-LVgl-n'!G42/'6.1 ET-LVgl'!G42*1000,0)</f>
        <v>109266</v>
      </c>
      <c r="H42" s="85">
        <f>ROUND('4.1.1 BIP-LVgl-n'!H42/'6.1 ET-LVgl'!H42*1000,0)</f>
        <v>91013</v>
      </c>
      <c r="I42" s="85">
        <f>ROUND('4.1.1 BIP-LVgl-n'!I42/'6.1 ET-LVgl'!I42*1000,0)</f>
        <v>70146</v>
      </c>
      <c r="J42" s="85">
        <f>ROUND('4.1.1 BIP-LVgl-n'!J42/'6.1 ET-LVgl'!J42*1000,0)</f>
        <v>81454</v>
      </c>
      <c r="K42" s="85">
        <f>ROUND('4.1.1 BIP-LVgl-n'!K42/'6.1 ET-LVgl'!K42*1000,0)</f>
        <v>81608</v>
      </c>
      <c r="L42" s="85">
        <f>ROUND('4.1.1 BIP-LVgl-n'!L42/'6.1 ET-LVgl'!L42*1000,0)</f>
        <v>83935</v>
      </c>
      <c r="M42" s="85">
        <f>ROUND('4.1.1 BIP-LVgl-n'!M42/'6.1 ET-LVgl'!M42*1000,0)</f>
        <v>73438</v>
      </c>
      <c r="N42" s="85">
        <f>ROUND('4.1.1 BIP-LVgl-n'!N42/'6.1 ET-LVgl'!N42*1000,0)</f>
        <v>70722</v>
      </c>
      <c r="O42" s="85">
        <f>ROUND('4.1.1 BIP-LVgl-n'!O42/'6.1 ET-LVgl'!O42*1000,0)</f>
        <v>75839</v>
      </c>
      <c r="P42" s="85">
        <f>ROUND('4.1.1 BIP-LVgl-n'!P42/'6.1 ET-LVgl'!P42*1000,0)</f>
        <v>77404</v>
      </c>
      <c r="Q42" s="85">
        <f>ROUND('4.1.1 BIP-LVgl-n'!Q42/'6.1 ET-LVgl'!Q42*1000,0)</f>
        <v>69717</v>
      </c>
      <c r="R42" s="85">
        <f>ROUND('4.1.1 BIP-LVgl-n'!R42/'6.1 ET-LVgl'!R42*1000,0)</f>
        <v>84860</v>
      </c>
      <c r="S42" s="85">
        <f>ROUND('4.1.1 BIP-LVgl-n'!S42/'6.1 ET-LVgl'!S42*1000,0)</f>
        <v>86923</v>
      </c>
      <c r="T42" s="85">
        <f>ROUND('4.1.1 BIP-LVgl-n'!T42/'6.1 ET-LVgl'!T42*1000,0)</f>
        <v>72643</v>
      </c>
      <c r="U42" s="3" t="s">
        <v>277</v>
      </c>
    </row>
    <row r="43" spans="1:21" s="35" customFormat="1" ht="6.2" customHeight="1">
      <c r="A43" s="4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45"/>
    </row>
    <row r="44" spans="2:21" s="46" customFormat="1" ht="11.85" customHeight="1">
      <c r="B44" s="344" t="s">
        <v>2</v>
      </c>
      <c r="C44" s="344"/>
      <c r="D44" s="344"/>
      <c r="E44" s="344"/>
      <c r="F44" s="344"/>
      <c r="G44" s="344"/>
      <c r="H44" s="344"/>
      <c r="I44" s="344"/>
      <c r="J44" s="344"/>
      <c r="K44" s="344"/>
      <c r="L44" s="344" t="s">
        <v>2</v>
      </c>
      <c r="M44" s="344"/>
      <c r="N44" s="344"/>
      <c r="O44" s="344"/>
      <c r="P44" s="344"/>
      <c r="Q44" s="344"/>
      <c r="R44" s="344"/>
      <c r="S44" s="344"/>
      <c r="T44" s="344"/>
      <c r="U44" s="334"/>
    </row>
    <row r="45" spans="1:21" s="46" customFormat="1" ht="6.2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</row>
    <row r="46" spans="1:21" s="46" customFormat="1" ht="11.85" customHeight="1">
      <c r="A46" s="47">
        <v>1992</v>
      </c>
      <c r="B46" s="237">
        <f aca="true" t="shared" si="0" ref="B46:T46">B12*100/B11-100</f>
        <v>4.213979846183349</v>
      </c>
      <c r="C46" s="237">
        <f t="shared" si="0"/>
        <v>6.1326399116347545</v>
      </c>
      <c r="D46" s="237">
        <f t="shared" si="0"/>
        <v>12.324614151132494</v>
      </c>
      <c r="E46" s="237">
        <f t="shared" si="0"/>
        <v>39.749485658961646</v>
      </c>
      <c r="F46" s="237">
        <f t="shared" si="0"/>
        <v>1.8021059739601952</v>
      </c>
      <c r="G46" s="237">
        <f t="shared" si="0"/>
        <v>2.5815626568512613</v>
      </c>
      <c r="H46" s="237">
        <f t="shared" si="0"/>
        <v>4.264824545866048</v>
      </c>
      <c r="I46" s="237">
        <f t="shared" si="0"/>
        <v>36.88577271399356</v>
      </c>
      <c r="J46" s="237">
        <f t="shared" si="0"/>
        <v>4.553142857142859</v>
      </c>
      <c r="K46" s="237">
        <f t="shared" si="0"/>
        <v>4.451479931156115</v>
      </c>
      <c r="L46" s="237">
        <f t="shared" si="0"/>
        <v>4.164277206758129</v>
      </c>
      <c r="M46" s="237">
        <f t="shared" si="0"/>
        <v>3.4529482170682684</v>
      </c>
      <c r="N46" s="237">
        <f t="shared" si="0"/>
        <v>42.55424063116371</v>
      </c>
      <c r="O46" s="237">
        <f t="shared" si="0"/>
        <v>40.78783345799053</v>
      </c>
      <c r="P46" s="237">
        <f t="shared" si="0"/>
        <v>4.806402146827679</v>
      </c>
      <c r="Q46" s="237">
        <f t="shared" si="0"/>
        <v>56.600100929997836</v>
      </c>
      <c r="R46" s="237">
        <f t="shared" si="0"/>
        <v>8.763114030787335</v>
      </c>
      <c r="S46" s="237">
        <f t="shared" si="0"/>
        <v>4.5857127464712875</v>
      </c>
      <c r="T46" s="237">
        <f t="shared" si="0"/>
        <v>43.222201293401156</v>
      </c>
      <c r="U46" s="7">
        <v>1992</v>
      </c>
    </row>
    <row r="47" spans="1:21" s="46" customFormat="1" ht="11.85" customHeight="1">
      <c r="A47" s="47">
        <v>1993</v>
      </c>
      <c r="B47" s="237">
        <f aca="true" t="shared" si="1" ref="B47:T47">B13*100/B12-100</f>
        <v>0.7318519124230818</v>
      </c>
      <c r="C47" s="237">
        <f t="shared" si="1"/>
        <v>2.558487456906832</v>
      </c>
      <c r="D47" s="237">
        <f t="shared" si="1"/>
        <v>7.802636568445948</v>
      </c>
      <c r="E47" s="237">
        <f t="shared" si="1"/>
        <v>25.338817925957997</v>
      </c>
      <c r="F47" s="237">
        <f t="shared" si="1"/>
        <v>0.8809568227514859</v>
      </c>
      <c r="G47" s="237">
        <f t="shared" si="1"/>
        <v>4.134522858121443</v>
      </c>
      <c r="H47" s="237">
        <f t="shared" si="1"/>
        <v>2.612405149307264</v>
      </c>
      <c r="I47" s="237">
        <f t="shared" si="1"/>
        <v>22.029195834044728</v>
      </c>
      <c r="J47" s="237">
        <f t="shared" si="1"/>
        <v>2.4856805561628192</v>
      </c>
      <c r="K47" s="237">
        <f t="shared" si="1"/>
        <v>2.050530941047242</v>
      </c>
      <c r="L47" s="237">
        <f t="shared" si="1"/>
        <v>1.0121543217719022</v>
      </c>
      <c r="M47" s="237">
        <f t="shared" si="1"/>
        <v>0.054573237284429865</v>
      </c>
      <c r="N47" s="237">
        <f t="shared" si="1"/>
        <v>24.99567623659634</v>
      </c>
      <c r="O47" s="237">
        <f t="shared" si="1"/>
        <v>25.894280148751548</v>
      </c>
      <c r="P47" s="237">
        <f t="shared" si="1"/>
        <v>2.782223035069265</v>
      </c>
      <c r="Q47" s="237">
        <f t="shared" si="1"/>
        <v>25.28772672866218</v>
      </c>
      <c r="R47" s="237">
        <f t="shared" si="1"/>
        <v>4.218971850983749</v>
      </c>
      <c r="S47" s="237">
        <f t="shared" si="1"/>
        <v>2.039849174788287</v>
      </c>
      <c r="T47" s="237">
        <f t="shared" si="1"/>
        <v>24.882732015255797</v>
      </c>
      <c r="U47" s="7">
        <v>1993</v>
      </c>
    </row>
    <row r="48" spans="1:21" s="46" customFormat="1" ht="11.85" customHeight="1">
      <c r="A48" s="47">
        <v>1994</v>
      </c>
      <c r="B48" s="237">
        <f aca="true" t="shared" si="2" ref="B48:T48">B14*100/B13-100</f>
        <v>4.42415017757483</v>
      </c>
      <c r="C48" s="237">
        <f t="shared" si="2"/>
        <v>3.602460835923125</v>
      </c>
      <c r="D48" s="237">
        <f t="shared" si="2"/>
        <v>3.9665625193982947</v>
      </c>
      <c r="E48" s="237">
        <f t="shared" si="2"/>
        <v>11.918333506062808</v>
      </c>
      <c r="F48" s="237">
        <f t="shared" si="2"/>
        <v>4.312895537108574</v>
      </c>
      <c r="G48" s="237">
        <f t="shared" si="2"/>
        <v>3.2138829720586415</v>
      </c>
      <c r="H48" s="237">
        <f t="shared" si="2"/>
        <v>3.1069497075162786</v>
      </c>
      <c r="I48" s="237">
        <f t="shared" si="2"/>
        <v>12.315925705691</v>
      </c>
      <c r="J48" s="237">
        <f t="shared" si="2"/>
        <v>3.7735446575225637</v>
      </c>
      <c r="K48" s="237">
        <f t="shared" si="2"/>
        <v>3.8930749910297777</v>
      </c>
      <c r="L48" s="237">
        <f t="shared" si="2"/>
        <v>3.729247023310421</v>
      </c>
      <c r="M48" s="237">
        <f t="shared" si="2"/>
        <v>4.764917639358572</v>
      </c>
      <c r="N48" s="237">
        <f t="shared" si="2"/>
        <v>12.70192673561867</v>
      </c>
      <c r="O48" s="237">
        <f t="shared" si="2"/>
        <v>12.638463972992938</v>
      </c>
      <c r="P48" s="237">
        <f t="shared" si="2"/>
        <v>3.27631842345248</v>
      </c>
      <c r="Q48" s="237">
        <f t="shared" si="2"/>
        <v>13.584420356421091</v>
      </c>
      <c r="R48" s="237">
        <f t="shared" si="2"/>
        <v>4.448240814826022</v>
      </c>
      <c r="S48" s="237">
        <f t="shared" si="2"/>
        <v>3.7760232619187093</v>
      </c>
      <c r="T48" s="237">
        <f t="shared" si="2"/>
        <v>12.647874469056063</v>
      </c>
      <c r="U48" s="7">
        <v>1994</v>
      </c>
    </row>
    <row r="49" spans="1:21" s="46" customFormat="1" ht="11.85" customHeight="1">
      <c r="A49" s="47">
        <v>1995</v>
      </c>
      <c r="B49" s="237">
        <f aca="true" t="shared" si="3" ref="B49:T49">B15*100/B14-100</f>
        <v>3.2222330191429336</v>
      </c>
      <c r="C49" s="237">
        <f t="shared" si="3"/>
        <v>2.77318640955005</v>
      </c>
      <c r="D49" s="237">
        <f t="shared" si="3"/>
        <v>2.7265852008120106</v>
      </c>
      <c r="E49" s="237">
        <f t="shared" si="3"/>
        <v>7.411180047535268</v>
      </c>
      <c r="F49" s="237">
        <f t="shared" si="3"/>
        <v>4.35913093151062</v>
      </c>
      <c r="G49" s="237">
        <f t="shared" si="3"/>
        <v>3.5432473444613066</v>
      </c>
      <c r="H49" s="237">
        <f t="shared" si="3"/>
        <v>2.8955772421544594</v>
      </c>
      <c r="I49" s="237">
        <f t="shared" si="3"/>
        <v>6.119588913111187</v>
      </c>
      <c r="J49" s="237">
        <f t="shared" si="3"/>
        <v>0.06577865482650225</v>
      </c>
      <c r="K49" s="237">
        <f t="shared" si="3"/>
        <v>3.8028358180318094</v>
      </c>
      <c r="L49" s="237">
        <f t="shared" si="3"/>
        <v>3.1081381484550263</v>
      </c>
      <c r="M49" s="237">
        <f t="shared" si="3"/>
        <v>3.359087028051391</v>
      </c>
      <c r="N49" s="237">
        <f t="shared" si="3"/>
        <v>6.887449740646389</v>
      </c>
      <c r="O49" s="237">
        <f t="shared" si="3"/>
        <v>4.473791014954259</v>
      </c>
      <c r="P49" s="237">
        <f t="shared" si="3"/>
        <v>2.993625086147489</v>
      </c>
      <c r="Q49" s="237">
        <f t="shared" si="3"/>
        <v>4.182841614906835</v>
      </c>
      <c r="R49" s="237">
        <f t="shared" si="3"/>
        <v>3.1118012422360266</v>
      </c>
      <c r="S49" s="237">
        <f t="shared" si="3"/>
        <v>2.9128480532368286</v>
      </c>
      <c r="T49" s="237">
        <f t="shared" si="3"/>
        <v>5.983172327827987</v>
      </c>
      <c r="U49" s="7">
        <v>1995</v>
      </c>
    </row>
    <row r="50" spans="1:21" s="46" customFormat="1" ht="11.85" customHeight="1">
      <c r="A50" s="47">
        <v>1996</v>
      </c>
      <c r="B50" s="237">
        <f aca="true" t="shared" si="4" ref="B50:T50">B16*100/B15-100</f>
        <v>1.1409636058968573</v>
      </c>
      <c r="C50" s="237">
        <f t="shared" si="4"/>
        <v>1.9398776904137947</v>
      </c>
      <c r="D50" s="237">
        <f t="shared" si="4"/>
        <v>0.6858338499690007</v>
      </c>
      <c r="E50" s="237">
        <f t="shared" si="4"/>
        <v>5.006034829587904</v>
      </c>
      <c r="F50" s="237">
        <f t="shared" si="4"/>
        <v>1.6157040392600948</v>
      </c>
      <c r="G50" s="237">
        <f t="shared" si="4"/>
        <v>2.9032021689748717</v>
      </c>
      <c r="H50" s="237">
        <f t="shared" si="4"/>
        <v>2.0061032701043757</v>
      </c>
      <c r="I50" s="237">
        <f t="shared" si="4"/>
        <v>4.616287600880412</v>
      </c>
      <c r="J50" s="237">
        <f t="shared" si="4"/>
        <v>0.5998356614626061</v>
      </c>
      <c r="K50" s="237">
        <f t="shared" si="4"/>
        <v>-0.14232638953069454</v>
      </c>
      <c r="L50" s="237">
        <f t="shared" si="4"/>
        <v>-0.3861155210599492</v>
      </c>
      <c r="M50" s="237">
        <f t="shared" si="4"/>
        <v>-2.846953578336553</v>
      </c>
      <c r="N50" s="237">
        <f t="shared" si="4"/>
        <v>3.744436468054559</v>
      </c>
      <c r="O50" s="237">
        <f t="shared" si="4"/>
        <v>5.997489839827878</v>
      </c>
      <c r="P50" s="237">
        <f t="shared" si="4"/>
        <v>1.1438250177742475</v>
      </c>
      <c r="Q50" s="237">
        <f t="shared" si="4"/>
        <v>4.977487967706878</v>
      </c>
      <c r="R50" s="237">
        <f t="shared" si="4"/>
        <v>1.3734112402867282</v>
      </c>
      <c r="S50" s="237">
        <f t="shared" si="4"/>
        <v>0.9264511249763672</v>
      </c>
      <c r="T50" s="237">
        <f t="shared" si="4"/>
        <v>4.722140546897975</v>
      </c>
      <c r="U50" s="7">
        <v>1996</v>
      </c>
    </row>
    <row r="51" spans="1:21" s="46" customFormat="1" ht="11.85" customHeight="1">
      <c r="A51" s="47">
        <v>1997</v>
      </c>
      <c r="B51" s="237">
        <f aca="true" t="shared" si="5" ref="B51:T51">B17*100/B16-100</f>
        <v>1.4036002159384964</v>
      </c>
      <c r="C51" s="237">
        <f t="shared" si="5"/>
        <v>2.3256266921174102</v>
      </c>
      <c r="D51" s="237">
        <f t="shared" si="5"/>
        <v>0.6311333461612492</v>
      </c>
      <c r="E51" s="237">
        <f t="shared" si="5"/>
        <v>2.088122605363978</v>
      </c>
      <c r="F51" s="237">
        <f t="shared" si="5"/>
        <v>2.7453748421130797</v>
      </c>
      <c r="G51" s="237">
        <f t="shared" si="5"/>
        <v>4.369374501538104</v>
      </c>
      <c r="H51" s="237">
        <f t="shared" si="5"/>
        <v>2.1655249783277526</v>
      </c>
      <c r="I51" s="237">
        <f t="shared" si="5"/>
        <v>3.33819569120287</v>
      </c>
      <c r="J51" s="237">
        <f t="shared" si="5"/>
        <v>1.6989300008167874</v>
      </c>
      <c r="K51" s="237">
        <f t="shared" si="5"/>
        <v>1.671479342514445</v>
      </c>
      <c r="L51" s="237">
        <f t="shared" si="5"/>
        <v>2.9021722021092415</v>
      </c>
      <c r="M51" s="237">
        <f t="shared" si="5"/>
        <v>2.0386154835230883</v>
      </c>
      <c r="N51" s="237">
        <f t="shared" si="5"/>
        <v>1.270447562899605</v>
      </c>
      <c r="O51" s="237">
        <f t="shared" si="5"/>
        <v>4.440246962307242</v>
      </c>
      <c r="P51" s="237">
        <f t="shared" si="5"/>
        <v>2.3651512332278912</v>
      </c>
      <c r="Q51" s="237">
        <f t="shared" si="5"/>
        <v>4.188357785139615</v>
      </c>
      <c r="R51" s="237">
        <f t="shared" si="5"/>
        <v>2.115396042545612</v>
      </c>
      <c r="S51" s="237">
        <f t="shared" si="5"/>
        <v>2.0251030348445056</v>
      </c>
      <c r="T51" s="237">
        <f t="shared" si="5"/>
        <v>2.754380053908349</v>
      </c>
      <c r="U51" s="7">
        <v>1997</v>
      </c>
    </row>
    <row r="52" spans="1:21" s="46" customFormat="1" ht="11.85" customHeight="1">
      <c r="A52" s="47">
        <v>1998</v>
      </c>
      <c r="B52" s="237">
        <f aca="true" t="shared" si="6" ref="B52:T52">B18*100/B17-100</f>
        <v>1.7476548014612803</v>
      </c>
      <c r="C52" s="237">
        <f t="shared" si="6"/>
        <v>2.2632530693823156</v>
      </c>
      <c r="D52" s="237">
        <f t="shared" si="6"/>
        <v>1.2524379517381163</v>
      </c>
      <c r="E52" s="237">
        <f t="shared" si="6"/>
        <v>3.015843229767043</v>
      </c>
      <c r="F52" s="237">
        <f t="shared" si="6"/>
        <v>1.7952055537476923</v>
      </c>
      <c r="G52" s="237">
        <f t="shared" si="6"/>
        <v>1.6033513454505766</v>
      </c>
      <c r="H52" s="237">
        <f t="shared" si="6"/>
        <v>1.1762748523417343</v>
      </c>
      <c r="I52" s="237">
        <f t="shared" si="6"/>
        <v>0.9718225745154427</v>
      </c>
      <c r="J52" s="237">
        <f t="shared" si="6"/>
        <v>2.6544052686531217</v>
      </c>
      <c r="K52" s="237">
        <f t="shared" si="6"/>
        <v>0.7482658801682192</v>
      </c>
      <c r="L52" s="237">
        <f t="shared" si="6"/>
        <v>-0.414921891431959</v>
      </c>
      <c r="M52" s="237">
        <f t="shared" si="6"/>
        <v>0.12397870005284517</v>
      </c>
      <c r="N52" s="237">
        <f t="shared" si="6"/>
        <v>1.5988848802886224</v>
      </c>
      <c r="O52" s="237">
        <f t="shared" si="6"/>
        <v>1.608810667818389</v>
      </c>
      <c r="P52" s="237">
        <f t="shared" si="6"/>
        <v>1.021953830307197</v>
      </c>
      <c r="Q52" s="237">
        <f t="shared" si="6"/>
        <v>0.4741085623438579</v>
      </c>
      <c r="R52" s="237">
        <f t="shared" si="6"/>
        <v>1.501309281350018</v>
      </c>
      <c r="S52" s="237">
        <f t="shared" si="6"/>
        <v>1.437726079212652</v>
      </c>
      <c r="T52" s="237">
        <f t="shared" si="6"/>
        <v>1.5711670355493652</v>
      </c>
      <c r="U52" s="7">
        <v>1998</v>
      </c>
    </row>
    <row r="53" spans="1:21" s="46" customFormat="1" ht="11.85" customHeight="1">
      <c r="A53" s="47">
        <v>1999</v>
      </c>
      <c r="B53" s="237">
        <f aca="true" t="shared" si="7" ref="B53:T53">B19*100/B18-100</f>
        <v>1.5660802886783927</v>
      </c>
      <c r="C53" s="237">
        <f t="shared" si="7"/>
        <v>1.3439058893604283</v>
      </c>
      <c r="D53" s="237">
        <f t="shared" si="7"/>
        <v>0.8535871433157638</v>
      </c>
      <c r="E53" s="237">
        <f t="shared" si="7"/>
        <v>3.8851878838347034</v>
      </c>
      <c r="F53" s="237">
        <f t="shared" si="7"/>
        <v>-0.7015113573800704</v>
      </c>
      <c r="G53" s="237">
        <f t="shared" si="7"/>
        <v>-0.624504761009419</v>
      </c>
      <c r="H53" s="237">
        <f t="shared" si="7"/>
        <v>2.302177201868048</v>
      </c>
      <c r="I53" s="237">
        <f t="shared" si="7"/>
        <v>1.8389074093988569</v>
      </c>
      <c r="J53" s="237">
        <f t="shared" si="7"/>
        <v>0.06063451081641347</v>
      </c>
      <c r="K53" s="237">
        <f t="shared" si="7"/>
        <v>-1.3697639958075882</v>
      </c>
      <c r="L53" s="237">
        <f t="shared" si="7"/>
        <v>0.3187281594408802</v>
      </c>
      <c r="M53" s="237">
        <f t="shared" si="7"/>
        <v>-1.0210502811440705</v>
      </c>
      <c r="N53" s="237">
        <f t="shared" si="7"/>
        <v>1.3854141446748969</v>
      </c>
      <c r="O53" s="237">
        <f t="shared" si="7"/>
        <v>2.2076404016789724</v>
      </c>
      <c r="P53" s="237">
        <f t="shared" si="7"/>
        <v>-0.7817029528779074</v>
      </c>
      <c r="Q53" s="237">
        <f t="shared" si="7"/>
        <v>1.2065214320024893</v>
      </c>
      <c r="R53" s="237">
        <f t="shared" si="7"/>
        <v>0.6038716581627739</v>
      </c>
      <c r="S53" s="237">
        <f t="shared" si="7"/>
        <v>0.34211860111504677</v>
      </c>
      <c r="T53" s="237">
        <f t="shared" si="7"/>
        <v>2.012267297966204</v>
      </c>
      <c r="U53" s="7">
        <v>1999</v>
      </c>
    </row>
    <row r="54" spans="1:21" s="46" customFormat="1" ht="11.85" customHeight="1">
      <c r="A54" s="47">
        <v>2000</v>
      </c>
      <c r="B54" s="237">
        <f aca="true" t="shared" si="8" ref="B54:T54">B20*100/B19-100</f>
        <v>-0.4227879132396595</v>
      </c>
      <c r="C54" s="237">
        <f t="shared" si="8"/>
        <v>1.7430114241633845</v>
      </c>
      <c r="D54" s="237">
        <f t="shared" si="8"/>
        <v>-1.0242486658552536</v>
      </c>
      <c r="E54" s="237">
        <f t="shared" si="8"/>
        <v>2.6427193707572485</v>
      </c>
      <c r="F54" s="237">
        <f t="shared" si="8"/>
        <v>1.2090427815138014</v>
      </c>
      <c r="G54" s="237">
        <f t="shared" si="8"/>
        <v>0.06487012460469543</v>
      </c>
      <c r="H54" s="237">
        <f t="shared" si="8"/>
        <v>-0.2845110268115434</v>
      </c>
      <c r="I54" s="237">
        <f t="shared" si="8"/>
        <v>0.723336853220701</v>
      </c>
      <c r="J54" s="237">
        <f t="shared" si="8"/>
        <v>0.2814864045976151</v>
      </c>
      <c r="K54" s="237">
        <f t="shared" si="8"/>
        <v>-1.0773176987907647</v>
      </c>
      <c r="L54" s="237">
        <f t="shared" si="8"/>
        <v>-0.8957280661460771</v>
      </c>
      <c r="M54" s="237">
        <f t="shared" si="8"/>
        <v>0.420426579163248</v>
      </c>
      <c r="N54" s="237">
        <f t="shared" si="8"/>
        <v>0.20696242835916223</v>
      </c>
      <c r="O54" s="237">
        <f t="shared" si="8"/>
        <v>2.970914667429099</v>
      </c>
      <c r="P54" s="237">
        <f t="shared" si="8"/>
        <v>0.07052470379623799</v>
      </c>
      <c r="Q54" s="237">
        <f t="shared" si="8"/>
        <v>2.1609246747445354</v>
      </c>
      <c r="R54" s="237">
        <f t="shared" si="8"/>
        <v>0.2298413904454435</v>
      </c>
      <c r="S54" s="237">
        <f t="shared" si="8"/>
        <v>-0.04329550989483266</v>
      </c>
      <c r="T54" s="237">
        <f t="shared" si="8"/>
        <v>1.571729957805914</v>
      </c>
      <c r="U54" s="7">
        <v>2000</v>
      </c>
    </row>
    <row r="55" spans="1:21" ht="11.85" customHeight="1">
      <c r="A55" s="47">
        <v>2001</v>
      </c>
      <c r="B55" s="237">
        <f aca="true" t="shared" si="9" ref="B55:T55">B21*100/B20-100</f>
        <v>3.7231290696637274</v>
      </c>
      <c r="C55" s="237">
        <f t="shared" si="9"/>
        <v>3.3252098564852446</v>
      </c>
      <c r="D55" s="237">
        <f t="shared" si="9"/>
        <v>2.2059101744296044</v>
      </c>
      <c r="E55" s="237">
        <f t="shared" si="9"/>
        <v>4.949238578680209</v>
      </c>
      <c r="F55" s="237">
        <f t="shared" si="9"/>
        <v>3.1844207252421057</v>
      </c>
      <c r="G55" s="237">
        <f t="shared" si="9"/>
        <v>4.841846519542969</v>
      </c>
      <c r="H55" s="237">
        <f t="shared" si="9"/>
        <v>3.3787378093011995</v>
      </c>
      <c r="I55" s="237">
        <f t="shared" si="9"/>
        <v>3.9104681029511994</v>
      </c>
      <c r="J55" s="237">
        <f t="shared" si="9"/>
        <v>2.3196428919514176</v>
      </c>
      <c r="K55" s="237">
        <f t="shared" si="9"/>
        <v>2.68558304934065</v>
      </c>
      <c r="L55" s="237">
        <f t="shared" si="9"/>
        <v>0.15449980687523635</v>
      </c>
      <c r="M55" s="237">
        <f t="shared" si="9"/>
        <v>2.7100990503420803</v>
      </c>
      <c r="N55" s="237">
        <f t="shared" si="9"/>
        <v>5.629402107715933</v>
      </c>
      <c r="O55" s="237">
        <f t="shared" si="9"/>
        <v>4.28362277867528</v>
      </c>
      <c r="P55" s="237">
        <f t="shared" si="9"/>
        <v>2.863298632784975</v>
      </c>
      <c r="Q55" s="237">
        <f t="shared" si="9"/>
        <v>4.79613030170529</v>
      </c>
      <c r="R55" s="237">
        <f t="shared" si="9"/>
        <v>3.297577985824205</v>
      </c>
      <c r="S55" s="237">
        <f t="shared" si="9"/>
        <v>3.0265841289321287</v>
      </c>
      <c r="T55" s="237">
        <f t="shared" si="9"/>
        <v>4.8888773496728675</v>
      </c>
      <c r="U55" s="7">
        <v>2001</v>
      </c>
    </row>
    <row r="56" spans="1:21" ht="11.85" customHeight="1">
      <c r="A56" s="47">
        <v>2002</v>
      </c>
      <c r="B56" s="237">
        <f aca="true" t="shared" si="10" ref="B56:T56">B22*100/B21-100</f>
        <v>0.7120498090881</v>
      </c>
      <c r="C56" s="237">
        <f t="shared" si="10"/>
        <v>2.606705452766562</v>
      </c>
      <c r="D56" s="237">
        <f t="shared" si="10"/>
        <v>1.4030801125425683</v>
      </c>
      <c r="E56" s="237">
        <f t="shared" si="10"/>
        <v>3.1020370198121157</v>
      </c>
      <c r="F56" s="237">
        <f t="shared" si="10"/>
        <v>2.747045727008043</v>
      </c>
      <c r="G56" s="237">
        <f t="shared" si="10"/>
        <v>1.9065531322864473</v>
      </c>
      <c r="H56" s="237">
        <f t="shared" si="10"/>
        <v>0.6658246401896122</v>
      </c>
      <c r="I56" s="237">
        <f t="shared" si="10"/>
        <v>1.9724562377036818</v>
      </c>
      <c r="J56" s="237">
        <f t="shared" si="10"/>
        <v>-0.594387609304448</v>
      </c>
      <c r="K56" s="237">
        <f t="shared" si="10"/>
        <v>2.007503336820463</v>
      </c>
      <c r="L56" s="237">
        <f t="shared" si="10"/>
        <v>1.5117624373312708</v>
      </c>
      <c r="M56" s="237">
        <f t="shared" si="10"/>
        <v>0.1531058617672727</v>
      </c>
      <c r="N56" s="237">
        <f t="shared" si="10"/>
        <v>4.537250576556701</v>
      </c>
      <c r="O56" s="237">
        <f t="shared" si="10"/>
        <v>5.066201921913205</v>
      </c>
      <c r="P56" s="237">
        <f t="shared" si="10"/>
        <v>-0.5813839678966417</v>
      </c>
      <c r="Q56" s="237">
        <f t="shared" si="10"/>
        <v>3.4370354916942603</v>
      </c>
      <c r="R56" s="237">
        <f t="shared" si="10"/>
        <v>1.6695409679668245</v>
      </c>
      <c r="S56" s="237">
        <f t="shared" si="10"/>
        <v>1.3453386119188622</v>
      </c>
      <c r="T56" s="237">
        <f t="shared" si="10"/>
        <v>3.844154558281147</v>
      </c>
      <c r="U56" s="7">
        <v>2002</v>
      </c>
    </row>
    <row r="57" spans="1:21" ht="11.85" customHeight="1">
      <c r="A57" s="47">
        <v>2003</v>
      </c>
      <c r="B57" s="237">
        <f aca="true" t="shared" si="11" ref="B57:T57">B23*100/B22-100</f>
        <v>2.0766445795477892</v>
      </c>
      <c r="C57" s="237">
        <f t="shared" si="11"/>
        <v>0.633417902569434</v>
      </c>
      <c r="D57" s="237">
        <f t="shared" si="11"/>
        <v>0.582308057391117</v>
      </c>
      <c r="E57" s="237">
        <f t="shared" si="11"/>
        <v>2.30727592584239</v>
      </c>
      <c r="F57" s="237">
        <f t="shared" si="11"/>
        <v>3.427009367603432</v>
      </c>
      <c r="G57" s="237">
        <f t="shared" si="11"/>
        <v>1.5750818511636169</v>
      </c>
      <c r="H57" s="237">
        <f t="shared" si="11"/>
        <v>4.186932680690234</v>
      </c>
      <c r="I57" s="237">
        <f t="shared" si="11"/>
        <v>2.5056891263480736</v>
      </c>
      <c r="J57" s="237">
        <f t="shared" si="11"/>
        <v>1.2476283562352677</v>
      </c>
      <c r="K57" s="237">
        <f t="shared" si="11"/>
        <v>1.0432322517902861</v>
      </c>
      <c r="L57" s="237">
        <f t="shared" si="11"/>
        <v>1.538636881695922</v>
      </c>
      <c r="M57" s="237">
        <f t="shared" si="11"/>
        <v>1.4929817943576467</v>
      </c>
      <c r="N57" s="237">
        <f t="shared" si="11"/>
        <v>2.568222147618826</v>
      </c>
      <c r="O57" s="237">
        <f t="shared" si="11"/>
        <v>1.7808597889692663</v>
      </c>
      <c r="P57" s="237">
        <f t="shared" si="11"/>
        <v>2.6266047097739573</v>
      </c>
      <c r="Q57" s="237">
        <f t="shared" si="11"/>
        <v>4.3388377662926985</v>
      </c>
      <c r="R57" s="237">
        <f t="shared" si="11"/>
        <v>1.710697271546124</v>
      </c>
      <c r="S57" s="237">
        <f t="shared" si="11"/>
        <v>1.6265081066132012</v>
      </c>
      <c r="T57" s="237">
        <f t="shared" si="11"/>
        <v>2.6721014492753596</v>
      </c>
      <c r="U57" s="7">
        <v>2003</v>
      </c>
    </row>
    <row r="58" spans="1:21" ht="11.85" customHeight="1">
      <c r="A58" s="47">
        <v>2004</v>
      </c>
      <c r="B58" s="237">
        <f aca="true" t="shared" si="12" ref="B58:T58">B24*100/B23-100</f>
        <v>0.9937763501305028</v>
      </c>
      <c r="C58" s="237">
        <f t="shared" si="12"/>
        <v>3.279132332786247</v>
      </c>
      <c r="D58" s="237">
        <f t="shared" si="12"/>
        <v>-0.4428231792526418</v>
      </c>
      <c r="E58" s="237">
        <f t="shared" si="12"/>
        <v>2.372081744229618</v>
      </c>
      <c r="F58" s="237">
        <f t="shared" si="12"/>
        <v>0.2949234488315824</v>
      </c>
      <c r="G58" s="237">
        <f t="shared" si="12"/>
        <v>2.0472166565031813</v>
      </c>
      <c r="H58" s="237">
        <f t="shared" si="12"/>
        <v>1.2592735760693472</v>
      </c>
      <c r="I58" s="237">
        <f t="shared" si="12"/>
        <v>1.4985159624526432</v>
      </c>
      <c r="J58" s="237">
        <f t="shared" si="12"/>
        <v>2.0083286011735737</v>
      </c>
      <c r="K58" s="237">
        <f t="shared" si="12"/>
        <v>2.168168693673991</v>
      </c>
      <c r="L58" s="237">
        <f t="shared" si="12"/>
        <v>2.093388708048039</v>
      </c>
      <c r="M58" s="237">
        <f t="shared" si="12"/>
        <v>3.597347469728689</v>
      </c>
      <c r="N58" s="237">
        <f t="shared" si="12"/>
        <v>2.7213429032333494</v>
      </c>
      <c r="O58" s="237">
        <f t="shared" si="12"/>
        <v>2.1820321872382777</v>
      </c>
      <c r="P58" s="237">
        <f t="shared" si="12"/>
        <v>2.1564790299681533</v>
      </c>
      <c r="Q58" s="237">
        <f t="shared" si="12"/>
        <v>1.6575653602667586</v>
      </c>
      <c r="R58" s="237">
        <f t="shared" si="12"/>
        <v>1.9799872258888627</v>
      </c>
      <c r="S58" s="237">
        <f t="shared" si="12"/>
        <v>2.0477931796921496</v>
      </c>
      <c r="T58" s="237">
        <f t="shared" si="12"/>
        <v>2.2241311262275616</v>
      </c>
      <c r="U58" s="7">
        <v>2004</v>
      </c>
    </row>
    <row r="59" spans="1:21" ht="11.85" customHeight="1">
      <c r="A59" s="47">
        <v>2005</v>
      </c>
      <c r="B59" s="237">
        <f aca="true" t="shared" si="13" ref="B59:T59">B25*100/B24-100</f>
        <v>0.6278368618096266</v>
      </c>
      <c r="C59" s="237">
        <f t="shared" si="13"/>
        <v>1.1287865135405184</v>
      </c>
      <c r="D59" s="237">
        <f t="shared" si="13"/>
        <v>2.072661647556373</v>
      </c>
      <c r="E59" s="237">
        <f t="shared" si="13"/>
        <v>2.149148308460923</v>
      </c>
      <c r="F59" s="237">
        <f t="shared" si="13"/>
        <v>1.8639628492921787</v>
      </c>
      <c r="G59" s="237">
        <f t="shared" si="13"/>
        <v>1.131734920363911</v>
      </c>
      <c r="H59" s="237">
        <f t="shared" si="13"/>
        <v>0.9103189052680989</v>
      </c>
      <c r="I59" s="237">
        <f t="shared" si="13"/>
        <v>0.3375968807950187</v>
      </c>
      <c r="J59" s="237">
        <f t="shared" si="13"/>
        <v>3.022768180215621</v>
      </c>
      <c r="K59" s="237">
        <f t="shared" si="13"/>
        <v>1.2023842148533816</v>
      </c>
      <c r="L59" s="237">
        <f t="shared" si="13"/>
        <v>0.0641342788558461</v>
      </c>
      <c r="M59" s="237">
        <f t="shared" si="13"/>
        <v>4.4165407854984835</v>
      </c>
      <c r="N59" s="237">
        <f t="shared" si="13"/>
        <v>0.6782438491476483</v>
      </c>
      <c r="O59" s="237">
        <f t="shared" si="13"/>
        <v>1.3136034379638062</v>
      </c>
      <c r="P59" s="237">
        <f t="shared" si="13"/>
        <v>0.8207189272433624</v>
      </c>
      <c r="Q59" s="237">
        <f t="shared" si="13"/>
        <v>0.8152690625594232</v>
      </c>
      <c r="R59" s="237">
        <f t="shared" si="13"/>
        <v>1.270006958942247</v>
      </c>
      <c r="S59" s="237">
        <f t="shared" si="13"/>
        <v>1.2283538058967594</v>
      </c>
      <c r="T59" s="237">
        <f t="shared" si="13"/>
        <v>1.0515318752697027</v>
      </c>
      <c r="U59" s="7">
        <v>2005</v>
      </c>
    </row>
    <row r="60" spans="1:21" ht="11.85" customHeight="1">
      <c r="A60" s="47">
        <v>2006</v>
      </c>
      <c r="B60" s="237">
        <f aca="true" t="shared" si="14" ref="B60:T60">B26*100/B25-100</f>
        <v>5.720635443246351</v>
      </c>
      <c r="C60" s="237">
        <f t="shared" si="14"/>
        <v>3.395541731467077</v>
      </c>
      <c r="D60" s="237">
        <f t="shared" si="14"/>
        <v>2.24845519162767</v>
      </c>
      <c r="E60" s="237">
        <f t="shared" si="14"/>
        <v>4.190998208074205</v>
      </c>
      <c r="F60" s="237">
        <f t="shared" si="14"/>
        <v>3.620273531777954</v>
      </c>
      <c r="G60" s="237">
        <f t="shared" si="14"/>
        <v>0.2906205532643611</v>
      </c>
      <c r="H60" s="237">
        <f t="shared" si="14"/>
        <v>2.8198114305668724</v>
      </c>
      <c r="I60" s="237">
        <f t="shared" si="14"/>
        <v>2.3125770069187723</v>
      </c>
      <c r="J60" s="237">
        <f t="shared" si="14"/>
        <v>4.1264409221901985</v>
      </c>
      <c r="K60" s="237">
        <f t="shared" si="14"/>
        <v>2.953322276004471</v>
      </c>
      <c r="L60" s="237">
        <f t="shared" si="14"/>
        <v>3.13507178435394</v>
      </c>
      <c r="M60" s="237">
        <f t="shared" si="14"/>
        <v>4.464818531980683</v>
      </c>
      <c r="N60" s="237">
        <f t="shared" si="14"/>
        <v>3.981010512037983</v>
      </c>
      <c r="O60" s="237">
        <f t="shared" si="14"/>
        <v>3.511457057897502</v>
      </c>
      <c r="P60" s="237">
        <f t="shared" si="14"/>
        <v>2.369465193823004</v>
      </c>
      <c r="Q60" s="237">
        <f t="shared" si="14"/>
        <v>3.428032535659554</v>
      </c>
      <c r="R60" s="237">
        <f t="shared" si="14"/>
        <v>3.4822195499055084</v>
      </c>
      <c r="S60" s="237">
        <f t="shared" si="14"/>
        <v>3.5283851422550043</v>
      </c>
      <c r="T60" s="237">
        <f t="shared" si="14"/>
        <v>3.6364453634197815</v>
      </c>
      <c r="U60" s="7">
        <v>2006</v>
      </c>
    </row>
    <row r="61" spans="1:21" ht="11.85" customHeight="1">
      <c r="A61" s="47">
        <v>2007</v>
      </c>
      <c r="B61" s="237">
        <f aca="true" t="shared" si="15" ref="B61:T61">B27*100/B26-100</f>
        <v>3.7309249454998508</v>
      </c>
      <c r="C61" s="237">
        <f t="shared" si="15"/>
        <v>2.9738029581348684</v>
      </c>
      <c r="D61" s="237">
        <f t="shared" si="15"/>
        <v>2.3247690077375864</v>
      </c>
      <c r="E61" s="237">
        <f t="shared" si="15"/>
        <v>1.9950225603463991</v>
      </c>
      <c r="F61" s="237">
        <f t="shared" si="15"/>
        <v>1.800937766410911</v>
      </c>
      <c r="G61" s="237">
        <f t="shared" si="15"/>
        <v>1.2011975903904215</v>
      </c>
      <c r="H61" s="237">
        <f t="shared" si="15"/>
        <v>2.351908980273393</v>
      </c>
      <c r="I61" s="237">
        <f t="shared" si="15"/>
        <v>3.2144511347846247</v>
      </c>
      <c r="J61" s="237">
        <f t="shared" si="15"/>
        <v>2.582553493279832</v>
      </c>
      <c r="K61" s="237">
        <f t="shared" si="15"/>
        <v>4.109746675214936</v>
      </c>
      <c r="L61" s="237">
        <f t="shared" si="15"/>
        <v>2.2372159090909065</v>
      </c>
      <c r="M61" s="237">
        <f t="shared" si="15"/>
        <v>4.268799335272121</v>
      </c>
      <c r="N61" s="237">
        <f t="shared" si="15"/>
        <v>2.939386033568141</v>
      </c>
      <c r="O61" s="237">
        <f t="shared" si="15"/>
        <v>3.010012251277928</v>
      </c>
      <c r="P61" s="237">
        <f t="shared" si="15"/>
        <v>0.8224911291056287</v>
      </c>
      <c r="Q61" s="237">
        <f t="shared" si="15"/>
        <v>2.523422006428234</v>
      </c>
      <c r="R61" s="237">
        <f t="shared" si="15"/>
        <v>3.0379999003934444</v>
      </c>
      <c r="S61" s="237">
        <f t="shared" si="15"/>
        <v>3.109146137820261</v>
      </c>
      <c r="T61" s="237">
        <f t="shared" si="15"/>
        <v>2.7324774462178993</v>
      </c>
      <c r="U61" s="7">
        <v>2007</v>
      </c>
    </row>
    <row r="62" spans="1:21" ht="11.85" customHeight="1">
      <c r="A62" s="47">
        <v>2008</v>
      </c>
      <c r="B62" s="237">
        <f aca="true" t="shared" si="16" ref="B62:T62">B28*100/B27-100</f>
        <v>-0.34226011768944886</v>
      </c>
      <c r="C62" s="237">
        <f t="shared" si="16"/>
        <v>-0.8414229633912527</v>
      </c>
      <c r="D62" s="237">
        <f t="shared" si="16"/>
        <v>2.644066639355458</v>
      </c>
      <c r="E62" s="237">
        <f t="shared" si="16"/>
        <v>1.8945029657402443</v>
      </c>
      <c r="F62" s="237">
        <f t="shared" si="16"/>
        <v>0.5204049588012793</v>
      </c>
      <c r="G62" s="237">
        <f t="shared" si="16"/>
        <v>0.7306988570206556</v>
      </c>
      <c r="H62" s="237">
        <f t="shared" si="16"/>
        <v>0.21291892489769282</v>
      </c>
      <c r="I62" s="237">
        <f t="shared" si="16"/>
        <v>1.6783342308382743</v>
      </c>
      <c r="J62" s="237">
        <f t="shared" si="16"/>
        <v>1.3843922838257186</v>
      </c>
      <c r="K62" s="237">
        <f t="shared" si="16"/>
        <v>0.9679303974356941</v>
      </c>
      <c r="L62" s="237">
        <f t="shared" si="16"/>
        <v>-0.1701979854116047</v>
      </c>
      <c r="M62" s="237">
        <f t="shared" si="16"/>
        <v>0.57940697944683</v>
      </c>
      <c r="N62" s="237">
        <f t="shared" si="16"/>
        <v>0.4224043254202883</v>
      </c>
      <c r="O62" s="237">
        <f t="shared" si="16"/>
        <v>0.77921545307278</v>
      </c>
      <c r="P62" s="237">
        <f t="shared" si="16"/>
        <v>1.7344378869096033</v>
      </c>
      <c r="Q62" s="237">
        <f t="shared" si="16"/>
        <v>0.3246175738171502</v>
      </c>
      <c r="R62" s="237">
        <f t="shared" si="16"/>
        <v>0.46562585592988626</v>
      </c>
      <c r="S62" s="237">
        <f t="shared" si="16"/>
        <v>0.2853441095721365</v>
      </c>
      <c r="T62" s="237">
        <f t="shared" si="16"/>
        <v>0.9161530017731963</v>
      </c>
      <c r="U62" s="7">
        <v>2008</v>
      </c>
    </row>
    <row r="63" spans="1:21" ht="11.85" customHeight="1">
      <c r="A63" s="47">
        <v>2009</v>
      </c>
      <c r="B63" s="237">
        <f aca="true" t="shared" si="17" ref="B63:T63">B29*100/B28-100</f>
        <v>-6.895824546604814</v>
      </c>
      <c r="C63" s="237">
        <f t="shared" si="17"/>
        <v>-2.3692246313431298</v>
      </c>
      <c r="D63" s="237">
        <f t="shared" si="17"/>
        <v>-1.4235112168027513</v>
      </c>
      <c r="E63" s="237">
        <f t="shared" si="17"/>
        <v>-3.5413908574098656</v>
      </c>
      <c r="F63" s="237">
        <f t="shared" si="17"/>
        <v>-8.290810633898147</v>
      </c>
      <c r="G63" s="237">
        <f t="shared" si="17"/>
        <v>-4.962196718604403</v>
      </c>
      <c r="H63" s="237">
        <f t="shared" si="17"/>
        <v>-4.642531938964154</v>
      </c>
      <c r="I63" s="237">
        <f t="shared" si="17"/>
        <v>-1.5601553535175157</v>
      </c>
      <c r="J63" s="237">
        <f t="shared" si="17"/>
        <v>-5.104365904365906</v>
      </c>
      <c r="K63" s="237">
        <f t="shared" si="17"/>
        <v>-3.7470286500688132</v>
      </c>
      <c r="L63" s="237">
        <f t="shared" si="17"/>
        <v>-2.9591872238265893</v>
      </c>
      <c r="M63" s="237">
        <f t="shared" si="17"/>
        <v>-8.982717924170146</v>
      </c>
      <c r="N63" s="237">
        <f t="shared" si="17"/>
        <v>-2.4922183898376318</v>
      </c>
      <c r="O63" s="237">
        <f t="shared" si="17"/>
        <v>-4.14063930657008</v>
      </c>
      <c r="P63" s="237">
        <f t="shared" si="17"/>
        <v>-3.1578200397388656</v>
      </c>
      <c r="Q63" s="237">
        <f t="shared" si="17"/>
        <v>-3.5570231815965627</v>
      </c>
      <c r="R63" s="237">
        <f t="shared" si="17"/>
        <v>-4.110270062223364</v>
      </c>
      <c r="S63" s="237">
        <f t="shared" si="17"/>
        <v>-4.372568018579187</v>
      </c>
      <c r="T63" s="237">
        <f t="shared" si="17"/>
        <v>-3.0456428063423004</v>
      </c>
      <c r="U63" s="7">
        <v>2009</v>
      </c>
    </row>
    <row r="64" spans="1:21" ht="11.85" customHeight="1">
      <c r="A64" s="47">
        <v>2010</v>
      </c>
      <c r="B64" s="237">
        <f aca="true" t="shared" si="18" ref="B64:T64">B30*100/B29-100</f>
        <v>8.298010030739363</v>
      </c>
      <c r="C64" s="237">
        <f t="shared" si="18"/>
        <v>4.798428290766211</v>
      </c>
      <c r="D64" s="237">
        <f t="shared" si="18"/>
        <v>2.758236752872108</v>
      </c>
      <c r="E64" s="237">
        <f t="shared" si="18"/>
        <v>4.028660813401956</v>
      </c>
      <c r="F64" s="237">
        <f t="shared" si="18"/>
        <v>5.976056840670921</v>
      </c>
      <c r="G64" s="237">
        <f t="shared" si="18"/>
        <v>1.9125276143669225</v>
      </c>
      <c r="H64" s="237">
        <f t="shared" si="18"/>
        <v>3.184455343837257</v>
      </c>
      <c r="I64" s="237">
        <f t="shared" si="18"/>
        <v>3.8086484790064787</v>
      </c>
      <c r="J64" s="237">
        <f t="shared" si="18"/>
        <v>5.775028042624783</v>
      </c>
      <c r="K64" s="237">
        <f t="shared" si="18"/>
        <v>2.467992461168521</v>
      </c>
      <c r="L64" s="237">
        <f t="shared" si="18"/>
        <v>5.8424911708287794</v>
      </c>
      <c r="M64" s="237">
        <f t="shared" si="18"/>
        <v>4.91830035726592</v>
      </c>
      <c r="N64" s="237">
        <f t="shared" si="18"/>
        <v>3.7810322886784746</v>
      </c>
      <c r="O64" s="237">
        <f t="shared" si="18"/>
        <v>5.682204109356434</v>
      </c>
      <c r="P64" s="237">
        <f t="shared" si="18"/>
        <v>2.1982853374368005</v>
      </c>
      <c r="Q64" s="237">
        <f t="shared" si="18"/>
        <v>5.2048624675414175</v>
      </c>
      <c r="R64" s="237">
        <f t="shared" si="18"/>
        <v>4.48213001521917</v>
      </c>
      <c r="S64" s="237">
        <f t="shared" si="18"/>
        <v>4.57572053525476</v>
      </c>
      <c r="T64" s="237">
        <f t="shared" si="18"/>
        <v>4.409924487594395</v>
      </c>
      <c r="U64" s="7">
        <v>2010</v>
      </c>
    </row>
    <row r="65" spans="1:21" ht="11.85" customHeight="1">
      <c r="A65" s="47">
        <v>2011</v>
      </c>
      <c r="B65" s="237">
        <f aca="true" t="shared" si="19" ref="B65:T65">B31*100/B30-100</f>
        <v>4.424924184705475</v>
      </c>
      <c r="C65" s="237">
        <f t="shared" si="19"/>
        <v>5.060139776238046</v>
      </c>
      <c r="D65" s="237">
        <f t="shared" si="19"/>
        <v>3.9696611505122092</v>
      </c>
      <c r="E65" s="237">
        <f t="shared" si="19"/>
        <v>3.0926834946935458</v>
      </c>
      <c r="F65" s="237">
        <f t="shared" si="19"/>
        <v>1.9424460431654609</v>
      </c>
      <c r="G65" s="237">
        <f t="shared" si="19"/>
        <v>-0.34463861657431494</v>
      </c>
      <c r="H65" s="237">
        <f t="shared" si="19"/>
        <v>3.1857315123811674</v>
      </c>
      <c r="I65" s="237">
        <f t="shared" si="19"/>
        <v>5.8953096657165105</v>
      </c>
      <c r="J65" s="237">
        <f t="shared" si="19"/>
        <v>4.447316531623343</v>
      </c>
      <c r="K65" s="237">
        <f t="shared" si="19"/>
        <v>2.7209158513961285</v>
      </c>
      <c r="L65" s="237">
        <f t="shared" si="19"/>
        <v>3.231707317073173</v>
      </c>
      <c r="M65" s="237">
        <f t="shared" si="19"/>
        <v>4.637616026826606</v>
      </c>
      <c r="N65" s="237">
        <f t="shared" si="19"/>
        <v>4.618006484329541</v>
      </c>
      <c r="O65" s="237">
        <f t="shared" si="19"/>
        <v>2.1571029745526147</v>
      </c>
      <c r="P65" s="237">
        <f t="shared" si="19"/>
        <v>3.0687603068760296</v>
      </c>
      <c r="Q65" s="237">
        <f t="shared" si="19"/>
        <v>5.3863964003320035</v>
      </c>
      <c r="R65" s="237">
        <f t="shared" si="19"/>
        <v>3.782434011492967</v>
      </c>
      <c r="S65" s="237">
        <f t="shared" si="19"/>
        <v>3.663431814336903</v>
      </c>
      <c r="T65" s="237">
        <f t="shared" si="19"/>
        <v>4.1616729346613255</v>
      </c>
      <c r="U65" s="7">
        <v>2011</v>
      </c>
    </row>
    <row r="66" spans="1:21" ht="11.85" customHeight="1">
      <c r="A66" s="47">
        <v>2012</v>
      </c>
      <c r="B66" s="237">
        <f aca="true" t="shared" si="20" ref="B66:T69">B32*100/B31-100</f>
        <v>0.7324644854866165</v>
      </c>
      <c r="C66" s="237">
        <f t="shared" si="20"/>
        <v>1.0320904470964365</v>
      </c>
      <c r="D66" s="237">
        <f t="shared" si="20"/>
        <v>-0.6616137691457453</v>
      </c>
      <c r="E66" s="237">
        <f t="shared" si="20"/>
        <v>2.280982403312322</v>
      </c>
      <c r="F66" s="237">
        <f t="shared" si="20"/>
        <v>3.108154777098761</v>
      </c>
      <c r="G66" s="237">
        <f t="shared" si="20"/>
        <v>0.6244500928732037</v>
      </c>
      <c r="H66" s="237">
        <f t="shared" si="20"/>
        <v>-0.7106943878244323</v>
      </c>
      <c r="I66" s="237">
        <f t="shared" si="20"/>
        <v>1.6884864798727506</v>
      </c>
      <c r="J66" s="237">
        <f t="shared" si="20"/>
        <v>0.6567779804870355</v>
      </c>
      <c r="K66" s="237">
        <f t="shared" si="20"/>
        <v>-0.012348918697810518</v>
      </c>
      <c r="L66" s="237">
        <f t="shared" si="20"/>
        <v>1.8835728818008732</v>
      </c>
      <c r="M66" s="237">
        <f t="shared" si="20"/>
        <v>0.6244218316373775</v>
      </c>
      <c r="N66" s="237">
        <f t="shared" si="20"/>
        <v>1.0985736421788772</v>
      </c>
      <c r="O66" s="237">
        <f t="shared" si="20"/>
        <v>4.639915065961503</v>
      </c>
      <c r="P66" s="237">
        <f t="shared" si="20"/>
        <v>3.139130434782615</v>
      </c>
      <c r="Q66" s="237">
        <f t="shared" si="20"/>
        <v>1.4135300945116853</v>
      </c>
      <c r="R66" s="237">
        <f t="shared" si="20"/>
        <v>0.769634153865141</v>
      </c>
      <c r="S66" s="237">
        <f t="shared" si="20"/>
        <v>0.6290521193418641</v>
      </c>
      <c r="T66" s="237">
        <f t="shared" si="20"/>
        <v>2.077051261704497</v>
      </c>
      <c r="U66" s="7">
        <v>2012</v>
      </c>
    </row>
    <row r="67" spans="1:21" ht="11.85" customHeight="1">
      <c r="A67" s="47">
        <v>2013</v>
      </c>
      <c r="B67" s="237">
        <f t="shared" si="20"/>
        <v>1.3051567182196493</v>
      </c>
      <c r="C67" s="237">
        <f t="shared" si="20"/>
        <v>1.8904980572235957</v>
      </c>
      <c r="D67" s="237">
        <f t="shared" si="20"/>
        <v>0.8758404730492231</v>
      </c>
      <c r="E67" s="237">
        <f t="shared" si="20"/>
        <v>2.881483798553731</v>
      </c>
      <c r="F67" s="237">
        <f t="shared" si="20"/>
        <v>0.7776434781342374</v>
      </c>
      <c r="G67" s="237">
        <f t="shared" si="20"/>
        <v>2.9292107404393875</v>
      </c>
      <c r="H67" s="237">
        <f t="shared" si="20"/>
        <v>1.8503565220961633</v>
      </c>
      <c r="I67" s="237">
        <f t="shared" si="20"/>
        <v>3.489351461917934</v>
      </c>
      <c r="J67" s="237">
        <f t="shared" si="20"/>
        <v>0.33255055241217235</v>
      </c>
      <c r="K67" s="237">
        <f t="shared" si="20"/>
        <v>1.3076032419915151</v>
      </c>
      <c r="L67" s="237">
        <f t="shared" si="20"/>
        <v>1.6039680494717885</v>
      </c>
      <c r="M67" s="237">
        <f t="shared" si="20"/>
        <v>-0.19535738910595057</v>
      </c>
      <c r="N67" s="237">
        <f t="shared" si="20"/>
        <v>2.1713073038454667</v>
      </c>
      <c r="O67" s="237">
        <f t="shared" si="20"/>
        <v>2.2377543543205007</v>
      </c>
      <c r="P67" s="237">
        <f t="shared" si="20"/>
        <v>1.1179495826658865</v>
      </c>
      <c r="Q67" s="237">
        <f t="shared" si="20"/>
        <v>4.490087880645817</v>
      </c>
      <c r="R67" s="237">
        <f t="shared" si="20"/>
        <v>1.605571286446775</v>
      </c>
      <c r="S67" s="237">
        <f t="shared" si="20"/>
        <v>1.44780102319136</v>
      </c>
      <c r="T67" s="237">
        <f t="shared" si="20"/>
        <v>2.870469342143622</v>
      </c>
      <c r="U67" s="7">
        <v>2013</v>
      </c>
    </row>
    <row r="68" spans="1:21" ht="11.85" customHeight="1">
      <c r="A68" s="47">
        <v>2014</v>
      </c>
      <c r="B68" s="237">
        <f t="shared" si="20"/>
        <v>2.7491168059216022</v>
      </c>
      <c r="C68" s="237">
        <f t="shared" si="20"/>
        <v>3.1242633089734113</v>
      </c>
      <c r="D68" s="237">
        <f t="shared" si="20"/>
        <v>3.0490687340455764</v>
      </c>
      <c r="E68" s="237">
        <f t="shared" si="20"/>
        <v>5.206302648757898</v>
      </c>
      <c r="F68" s="237">
        <f t="shared" si="20"/>
        <v>3.093796511711915</v>
      </c>
      <c r="G68" s="237">
        <f t="shared" si="20"/>
        <v>1.501976284584984</v>
      </c>
      <c r="H68" s="237">
        <f t="shared" si="20"/>
        <v>3.1174834383692342</v>
      </c>
      <c r="I68" s="237">
        <f t="shared" si="20"/>
        <v>3.728248653257367</v>
      </c>
      <c r="J68" s="237">
        <f t="shared" si="20"/>
        <v>3.6459315111529946</v>
      </c>
      <c r="K68" s="237">
        <f t="shared" si="20"/>
        <v>3.0812837158270128</v>
      </c>
      <c r="L68" s="237">
        <f t="shared" si="20"/>
        <v>2.8624865276104714</v>
      </c>
      <c r="M68" s="237">
        <f t="shared" si="20"/>
        <v>4.913232996134553</v>
      </c>
      <c r="N68" s="237">
        <f t="shared" si="20"/>
        <v>4.6253557965997345</v>
      </c>
      <c r="O68" s="237">
        <f t="shared" si="20"/>
        <v>2.854044914911597</v>
      </c>
      <c r="P68" s="237">
        <f t="shared" si="20"/>
        <v>2.911552828175033</v>
      </c>
      <c r="Q68" s="237">
        <f t="shared" si="20"/>
        <v>5.586089541729422</v>
      </c>
      <c r="R68" s="237">
        <f t="shared" si="20"/>
        <v>3.2236683538202016</v>
      </c>
      <c r="S68" s="237">
        <f t="shared" si="20"/>
        <v>3.0446598555421502</v>
      </c>
      <c r="T68" s="237">
        <f t="shared" si="20"/>
        <v>4.477442756744509</v>
      </c>
      <c r="U68" s="7">
        <v>2014</v>
      </c>
    </row>
    <row r="69" spans="1:21" ht="11.85" customHeight="1">
      <c r="A69" s="47">
        <v>2015</v>
      </c>
      <c r="B69" s="237">
        <f t="shared" si="20"/>
        <v>3.7970883986192376</v>
      </c>
      <c r="C69" s="237">
        <f t="shared" si="20"/>
        <v>2.3169190221337743</v>
      </c>
      <c r="D69" s="237">
        <f t="shared" si="20"/>
        <v>3.1851613988409184</v>
      </c>
      <c r="E69" s="237">
        <f t="shared" si="20"/>
        <v>2.322181422548624</v>
      </c>
      <c r="F69" s="237">
        <f t="shared" si="20"/>
        <v>2.179580623458179</v>
      </c>
      <c r="G69" s="237">
        <f t="shared" si="20"/>
        <v>3.776677360859253</v>
      </c>
      <c r="H69" s="237">
        <f t="shared" si="20"/>
        <v>1.4972829982147289</v>
      </c>
      <c r="I69" s="237">
        <f t="shared" si="20"/>
        <v>1.3002054922473434</v>
      </c>
      <c r="J69" s="237">
        <f t="shared" si="20"/>
        <v>0.06365468847091904</v>
      </c>
      <c r="K69" s="237">
        <f t="shared" si="20"/>
        <v>2.142096860031927</v>
      </c>
      <c r="L69" s="237">
        <f t="shared" si="20"/>
        <v>3.2774507688988876</v>
      </c>
      <c r="M69" s="237">
        <f t="shared" si="20"/>
        <v>2.0084036248471335</v>
      </c>
      <c r="N69" s="237">
        <f t="shared" si="20"/>
        <v>4.119409569677032</v>
      </c>
      <c r="O69" s="237">
        <f t="shared" si="20"/>
        <v>2.2620472778601624</v>
      </c>
      <c r="P69" s="237">
        <f t="shared" si="20"/>
        <v>1.3189875879054966</v>
      </c>
      <c r="Q69" s="237">
        <f t="shared" si="20"/>
        <v>2.2859048218883657</v>
      </c>
      <c r="R69" s="237">
        <f t="shared" si="20"/>
        <v>2.4122935030062393</v>
      </c>
      <c r="S69" s="237">
        <f t="shared" si="20"/>
        <v>2.294651923727855</v>
      </c>
      <c r="T69" s="237">
        <f t="shared" si="20"/>
        <v>2.7847094137644177</v>
      </c>
      <c r="U69" s="7">
        <v>2015</v>
      </c>
    </row>
    <row r="70" spans="1:21" ht="11.85" customHeight="1">
      <c r="A70" s="47">
        <v>2016</v>
      </c>
      <c r="B70" s="237">
        <f aca="true" t="shared" si="21" ref="B70:T70">B36*100/B35-100</f>
        <v>1.221147273778854</v>
      </c>
      <c r="C70" s="237">
        <f t="shared" si="21"/>
        <v>2.4799905373970006</v>
      </c>
      <c r="D70" s="237">
        <f t="shared" si="21"/>
        <v>3.77148784825134</v>
      </c>
      <c r="E70" s="237">
        <f t="shared" si="21"/>
        <v>1.9787340089715855</v>
      </c>
      <c r="F70" s="237">
        <f t="shared" si="21"/>
        <v>1.947900519897388</v>
      </c>
      <c r="G70" s="237">
        <f t="shared" si="21"/>
        <v>0.259865362859415</v>
      </c>
      <c r="H70" s="237">
        <f t="shared" si="21"/>
        <v>2.8451109285127387</v>
      </c>
      <c r="I70" s="237">
        <f t="shared" si="21"/>
        <v>2.2996348615055524</v>
      </c>
      <c r="J70" s="237">
        <f t="shared" si="21"/>
        <v>5.935810247943905</v>
      </c>
      <c r="K70" s="237">
        <f t="shared" si="21"/>
        <v>1.4791657620887833</v>
      </c>
      <c r="L70" s="237">
        <f t="shared" si="21"/>
        <v>1.6948899664304378</v>
      </c>
      <c r="M70" s="237">
        <f t="shared" si="21"/>
        <v>-0.3458186680601898</v>
      </c>
      <c r="N70" s="237">
        <f t="shared" si="21"/>
        <v>2.3780939938561545</v>
      </c>
      <c r="O70" s="237">
        <f t="shared" si="21"/>
        <v>2.7064805269687042</v>
      </c>
      <c r="P70" s="237">
        <f t="shared" si="21"/>
        <v>1.749616171954969</v>
      </c>
      <c r="Q70" s="237">
        <f t="shared" si="21"/>
        <v>2.6350580437184163</v>
      </c>
      <c r="R70" s="237">
        <f t="shared" si="21"/>
        <v>2.3084486370178325</v>
      </c>
      <c r="S70" s="237">
        <f t="shared" si="21"/>
        <v>2.2045745956901186</v>
      </c>
      <c r="T70" s="237">
        <f t="shared" si="21"/>
        <v>2.401393335913582</v>
      </c>
      <c r="U70" s="7">
        <v>2016</v>
      </c>
    </row>
    <row r="71" spans="1:21" ht="11.85" customHeight="1">
      <c r="A71" s="47">
        <v>2017</v>
      </c>
      <c r="B71" s="237">
        <f aca="true" t="shared" si="22" ref="B71:T76">B37*100/B36-100</f>
        <v>3.288098175443153</v>
      </c>
      <c r="C71" s="237">
        <f t="shared" si="22"/>
        <v>3.2586949830717202</v>
      </c>
      <c r="D71" s="237">
        <f t="shared" si="22"/>
        <v>2.684755444484111</v>
      </c>
      <c r="E71" s="237">
        <f t="shared" si="22"/>
        <v>3.2909206431957756</v>
      </c>
      <c r="F71" s="237">
        <f t="shared" si="22"/>
        <v>2.006216445323531</v>
      </c>
      <c r="G71" s="237">
        <f t="shared" si="22"/>
        <v>3.728116725692388</v>
      </c>
      <c r="H71" s="237">
        <f t="shared" si="22"/>
        <v>1.4643463497453268</v>
      </c>
      <c r="I71" s="237">
        <f t="shared" si="22"/>
        <v>6.157950714762137</v>
      </c>
      <c r="J71" s="237">
        <f t="shared" si="22"/>
        <v>1.5012438877927394</v>
      </c>
      <c r="K71" s="237">
        <f t="shared" si="22"/>
        <v>2.7269485844683743</v>
      </c>
      <c r="L71" s="237">
        <f t="shared" si="22"/>
        <v>2.039289329675327</v>
      </c>
      <c r="M71" s="237">
        <f t="shared" si="22"/>
        <v>2.4106233998581104</v>
      </c>
      <c r="N71" s="237">
        <f t="shared" si="22"/>
        <v>2.8626118746658875</v>
      </c>
      <c r="O71" s="237">
        <f t="shared" si="22"/>
        <v>3.1200027219216793</v>
      </c>
      <c r="P71" s="237">
        <f t="shared" si="22"/>
        <v>4.371129483511993</v>
      </c>
      <c r="Q71" s="237">
        <f t="shared" si="22"/>
        <v>3.3067476002258616</v>
      </c>
      <c r="R71" s="237">
        <f t="shared" si="22"/>
        <v>2.834380266584958</v>
      </c>
      <c r="S71" s="237">
        <f t="shared" si="22"/>
        <v>2.7492243356266073</v>
      </c>
      <c r="T71" s="237">
        <f t="shared" si="22"/>
        <v>3.4669369663442495</v>
      </c>
      <c r="U71" s="7">
        <v>2017</v>
      </c>
    </row>
    <row r="72" spans="1:21" ht="11.85" customHeight="1">
      <c r="A72" s="47">
        <v>2018</v>
      </c>
      <c r="B72" s="237">
        <f t="shared" si="22"/>
        <v>2.4780919572023095</v>
      </c>
      <c r="C72" s="237">
        <f t="shared" si="22"/>
        <v>0.6905374020393253</v>
      </c>
      <c r="D72" s="237">
        <f t="shared" si="22"/>
        <v>2.8231694597037773</v>
      </c>
      <c r="E72" s="237">
        <f t="shared" si="22"/>
        <v>1.946341540354254</v>
      </c>
      <c r="F72" s="237">
        <f t="shared" si="22"/>
        <v>-0.3284527107241786</v>
      </c>
      <c r="G72" s="237">
        <f t="shared" si="22"/>
        <v>0.5880705684682113</v>
      </c>
      <c r="H72" s="237">
        <f t="shared" si="22"/>
        <v>0.6422481144727357</v>
      </c>
      <c r="I72" s="237">
        <f t="shared" si="22"/>
        <v>-0.5909422812409844</v>
      </c>
      <c r="J72" s="237">
        <f t="shared" si="22"/>
        <v>1.9607843137254832</v>
      </c>
      <c r="K72" s="237">
        <f t="shared" si="22"/>
        <v>2.12281505546531</v>
      </c>
      <c r="L72" s="237">
        <f t="shared" si="22"/>
        <v>1.2451294733361067</v>
      </c>
      <c r="M72" s="237">
        <f t="shared" si="22"/>
        <v>0.9728769145042975</v>
      </c>
      <c r="N72" s="237">
        <f t="shared" si="22"/>
        <v>1.8290331774212518</v>
      </c>
      <c r="O72" s="237">
        <f t="shared" si="22"/>
        <v>1.8856407549161958</v>
      </c>
      <c r="P72" s="237">
        <f t="shared" si="22"/>
        <v>1.0074846015993302</v>
      </c>
      <c r="Q72" s="237">
        <f t="shared" si="22"/>
        <v>1.4569740033477956</v>
      </c>
      <c r="R72" s="237">
        <f t="shared" si="22"/>
        <v>1.5968685664752371</v>
      </c>
      <c r="S72" s="237">
        <f t="shared" si="22"/>
        <v>1.524262157336409</v>
      </c>
      <c r="T72" s="237">
        <f t="shared" si="22"/>
        <v>1.5010377750103743</v>
      </c>
      <c r="U72" s="7">
        <v>2018</v>
      </c>
    </row>
    <row r="73" spans="1:21" ht="11.85" customHeight="1">
      <c r="A73" s="47">
        <v>2019</v>
      </c>
      <c r="B73" s="237">
        <f t="shared" si="22"/>
        <v>1.1397654217990834</v>
      </c>
      <c r="C73" s="237">
        <f t="shared" si="22"/>
        <v>2.7160707017132637</v>
      </c>
      <c r="D73" s="237">
        <f t="shared" si="22"/>
        <v>2.571177385541347</v>
      </c>
      <c r="E73" s="237">
        <f t="shared" si="22"/>
        <v>4.03496557592635</v>
      </c>
      <c r="F73" s="237">
        <f t="shared" si="22"/>
        <v>0.11249189396646386</v>
      </c>
      <c r="G73" s="237">
        <f t="shared" si="22"/>
        <v>3.3193421278053847</v>
      </c>
      <c r="H73" s="237">
        <f t="shared" si="22"/>
        <v>2.3875597501191947</v>
      </c>
      <c r="I73" s="237">
        <f t="shared" si="22"/>
        <v>6.593669394099862</v>
      </c>
      <c r="J73" s="237">
        <f t="shared" si="22"/>
        <v>3.4165008841733027</v>
      </c>
      <c r="K73" s="237">
        <f t="shared" si="22"/>
        <v>1.0359454021425876</v>
      </c>
      <c r="L73" s="237">
        <f t="shared" si="22"/>
        <v>2.0137182782566754</v>
      </c>
      <c r="M73" s="237">
        <f t="shared" si="22"/>
        <v>-0.05518516861306466</v>
      </c>
      <c r="N73" s="237">
        <f t="shared" si="22"/>
        <v>3.5544945670069126</v>
      </c>
      <c r="O73" s="237">
        <f t="shared" si="22"/>
        <v>4.1953399504525635</v>
      </c>
      <c r="P73" s="237">
        <f t="shared" si="22"/>
        <v>3.5663167938931366</v>
      </c>
      <c r="Q73" s="237">
        <f t="shared" si="22"/>
        <v>2.7441539419855587</v>
      </c>
      <c r="R73" s="237">
        <f t="shared" si="22"/>
        <v>2.266334270973587</v>
      </c>
      <c r="S73" s="237">
        <f t="shared" si="22"/>
        <v>2.0134748929896915</v>
      </c>
      <c r="T73" s="237">
        <f t="shared" si="22"/>
        <v>3.99319471936397</v>
      </c>
      <c r="U73" s="7">
        <v>2019</v>
      </c>
    </row>
    <row r="74" spans="1:21" ht="12.75">
      <c r="A74" s="47">
        <v>2020</v>
      </c>
      <c r="B74" s="237">
        <f t="shared" si="22"/>
        <v>-2.081589577495535</v>
      </c>
      <c r="C74" s="237">
        <f t="shared" si="22"/>
        <v>-1.449414590213152</v>
      </c>
      <c r="D74" s="237">
        <f t="shared" si="22"/>
        <v>0.03824041352392271</v>
      </c>
      <c r="E74" s="237">
        <f t="shared" si="22"/>
        <v>0.2959415849976921</v>
      </c>
      <c r="F74" s="237">
        <f t="shared" si="22"/>
        <v>-2.1204029294344764</v>
      </c>
      <c r="G74" s="237">
        <f t="shared" si="22"/>
        <v>-3.790987853915354</v>
      </c>
      <c r="H74" s="237">
        <f t="shared" si="22"/>
        <v>-1.8292100487152538</v>
      </c>
      <c r="I74" s="237">
        <f t="shared" si="22"/>
        <v>-0.4903767567827373</v>
      </c>
      <c r="J74" s="237">
        <f t="shared" si="22"/>
        <v>-1.4066820738207468</v>
      </c>
      <c r="K74" s="237">
        <f t="shared" si="22"/>
        <v>-0.6404908635862085</v>
      </c>
      <c r="L74" s="237">
        <f t="shared" si="22"/>
        <v>-0.4607781722001789</v>
      </c>
      <c r="M74" s="237">
        <f t="shared" si="22"/>
        <v>-1.675869273242796</v>
      </c>
      <c r="N74" s="237">
        <f t="shared" si="22"/>
        <v>-0.5055724256347531</v>
      </c>
      <c r="O74" s="237">
        <f t="shared" si="22"/>
        <v>0.36363636363635976</v>
      </c>
      <c r="P74" s="237">
        <f t="shared" si="22"/>
        <v>0.33830473338707634</v>
      </c>
      <c r="Q74" s="237">
        <f t="shared" si="22"/>
        <v>0.9798620328040784</v>
      </c>
      <c r="R74" s="237">
        <f t="shared" si="22"/>
        <v>-1.1628058557442813</v>
      </c>
      <c r="S74" s="237">
        <f t="shared" si="22"/>
        <v>-1.3918819562406526</v>
      </c>
      <c r="T74" s="237">
        <f t="shared" si="22"/>
        <v>0.05663048607833332</v>
      </c>
      <c r="U74" s="7">
        <v>2020</v>
      </c>
    </row>
    <row r="75" spans="1:21" ht="12.75">
      <c r="A75" s="47">
        <v>2021</v>
      </c>
      <c r="B75" s="237">
        <f t="shared" si="22"/>
        <v>5.832435177958644</v>
      </c>
      <c r="C75" s="237">
        <f t="shared" si="22"/>
        <v>5.624603986937657</v>
      </c>
      <c r="D75" s="237">
        <f t="shared" si="22"/>
        <v>4.372240163448225</v>
      </c>
      <c r="E75" s="237">
        <f t="shared" si="22"/>
        <v>5.460988701402684</v>
      </c>
      <c r="F75" s="237">
        <f t="shared" si="22"/>
        <v>9.174522568272067</v>
      </c>
      <c r="G75" s="237">
        <f t="shared" si="22"/>
        <v>9.12812116250511</v>
      </c>
      <c r="H75" s="237">
        <f t="shared" si="22"/>
        <v>5.18730235952323</v>
      </c>
      <c r="I75" s="237">
        <f t="shared" si="22"/>
        <v>6.071342298091636</v>
      </c>
      <c r="J75" s="237">
        <f t="shared" si="22"/>
        <v>3.8832583599804877</v>
      </c>
      <c r="K75" s="237">
        <f t="shared" si="22"/>
        <v>4.789956935077598</v>
      </c>
      <c r="L75" s="237">
        <f t="shared" si="22"/>
        <v>12.076247482658317</v>
      </c>
      <c r="M75" s="237">
        <f t="shared" si="22"/>
        <v>4.99643328729492</v>
      </c>
      <c r="N75" s="237">
        <f t="shared" si="22"/>
        <v>4.955178089196409</v>
      </c>
      <c r="O75" s="237">
        <f t="shared" si="22"/>
        <v>6.417998265824352</v>
      </c>
      <c r="P75" s="237">
        <f t="shared" si="22"/>
        <v>4.355873111522399</v>
      </c>
      <c r="Q75" s="237">
        <f t="shared" si="22"/>
        <v>5.72963149268989</v>
      </c>
      <c r="R75" s="237">
        <f t="shared" si="22"/>
        <v>5.612049750062653</v>
      </c>
      <c r="S75" s="237">
        <f t="shared" si="22"/>
        <v>5.68211035121098</v>
      </c>
      <c r="T75" s="237">
        <f t="shared" si="22"/>
        <v>5.585951010910918</v>
      </c>
      <c r="U75" s="7">
        <v>2021</v>
      </c>
    </row>
    <row r="76" spans="1:21" ht="12.75">
      <c r="A76" s="47">
        <v>2022</v>
      </c>
      <c r="B76" s="237">
        <f t="shared" si="22"/>
        <v>5.0334195647847935</v>
      </c>
      <c r="C76" s="237">
        <f t="shared" si="22"/>
        <v>6.084167781828256</v>
      </c>
      <c r="D76" s="237">
        <f t="shared" si="22"/>
        <v>4.862216160238432</v>
      </c>
      <c r="E76" s="237">
        <f t="shared" si="22"/>
        <v>9.140246045694198</v>
      </c>
      <c r="F76" s="237">
        <f t="shared" si="22"/>
        <v>8.556936970371751</v>
      </c>
      <c r="G76" s="237">
        <f t="shared" si="22"/>
        <v>7.855253287005965</v>
      </c>
      <c r="H76" s="237">
        <f t="shared" si="22"/>
        <v>5.235589986702891</v>
      </c>
      <c r="I76" s="237">
        <f t="shared" si="22"/>
        <v>6.499658392165799</v>
      </c>
      <c r="J76" s="237">
        <f t="shared" si="22"/>
        <v>6.239728707447497</v>
      </c>
      <c r="K76" s="237">
        <f t="shared" si="22"/>
        <v>5.465307124672066</v>
      </c>
      <c r="L76" s="237">
        <f t="shared" si="22"/>
        <v>4.736769862364142</v>
      </c>
      <c r="M76" s="237">
        <f t="shared" si="22"/>
        <v>6.156492577227198</v>
      </c>
      <c r="N76" s="237">
        <f t="shared" si="22"/>
        <v>7.67333516031789</v>
      </c>
      <c r="O76" s="237">
        <f t="shared" si="22"/>
        <v>10.344978102402195</v>
      </c>
      <c r="P76" s="237">
        <f t="shared" si="22"/>
        <v>6.419192960747921</v>
      </c>
      <c r="Q76" s="237">
        <f t="shared" si="22"/>
        <v>6.996838454218974</v>
      </c>
      <c r="R76" s="237">
        <f t="shared" si="22"/>
        <v>5.976971301546072</v>
      </c>
      <c r="S76" s="237">
        <f t="shared" si="22"/>
        <v>5.73545153756325</v>
      </c>
      <c r="T76" s="237">
        <f t="shared" si="22"/>
        <v>8.165696332583863</v>
      </c>
      <c r="U76" s="7">
        <v>2022</v>
      </c>
    </row>
  </sheetData>
  <mergeCells count="25">
    <mergeCell ref="B9:K9"/>
    <mergeCell ref="L9:T9"/>
    <mergeCell ref="B44:K44"/>
    <mergeCell ref="L44:T44"/>
    <mergeCell ref="A5:A7"/>
    <mergeCell ref="B5:B7"/>
    <mergeCell ref="C5:C7"/>
    <mergeCell ref="D5:D7"/>
    <mergeCell ref="E5:E7"/>
    <mergeCell ref="F5:F7"/>
    <mergeCell ref="P5:P7"/>
    <mergeCell ref="I5:I7"/>
    <mergeCell ref="J5:J7"/>
    <mergeCell ref="K5:K7"/>
    <mergeCell ref="L5:L7"/>
    <mergeCell ref="M5:M7"/>
    <mergeCell ref="G5:G7"/>
    <mergeCell ref="H5:H7"/>
    <mergeCell ref="N5:N7"/>
    <mergeCell ref="O5:O7"/>
    <mergeCell ref="U5:U7"/>
    <mergeCell ref="Q5:Q7"/>
    <mergeCell ref="R5:R7"/>
    <mergeCell ref="S5:S7"/>
    <mergeCell ref="T5:T7"/>
  </mergeCells>
  <printOptions horizontalCentered="1"/>
  <pageMargins left="0.7086614173228347" right="0.7086614173228347" top="0.5905511811023623" bottom="0.7086614173228347" header="0.07874015748031496" footer="0.07874015748031496"/>
  <pageSetup horizontalDpi="600" verticalDpi="600" orientation="portrait" paperSize="9" scale="87" r:id="rId1"/>
  <headerFooter differentOddEven="1" alignWithMargins="0">
    <oddHeader>&amp;C34</oddHeader>
    <oddFooter>&amp;R&amp;"6,Standard"&amp;8
</oddFooter>
    <evenHeader>&amp;C35</evenHeader>
  </headerFooter>
  <colBreaks count="1" manualBreakCount="1">
    <brk id="11" max="1638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K76"/>
  <sheetViews>
    <sheetView zoomScaleSheetLayoutView="70" workbookViewId="0" topLeftCell="A1">
      <pane ySplit="7" topLeftCell="A8" activePane="bottomLeft" state="frozen"/>
      <selection pane="topLeft" activeCell="E29" sqref="E29"/>
      <selection pane="bottomLeft" activeCell="V1" sqref="V1"/>
    </sheetView>
  </sheetViews>
  <sheetFormatPr defaultColWidth="11.421875" defaultRowHeight="12.75"/>
  <cols>
    <col min="1" max="1" width="5.57421875" style="5" customWidth="1"/>
    <col min="2" max="9" width="8.7109375" style="5" customWidth="1"/>
    <col min="10" max="12" width="8.7109375" style="29" customWidth="1"/>
    <col min="13" max="17" width="8.7109375" style="5" customWidth="1"/>
    <col min="18" max="20" width="10.7109375" style="5" customWidth="1"/>
    <col min="21" max="21" width="5.57421875" style="40" customWidth="1"/>
    <col min="22" max="16384" width="11.421875" style="5" customWidth="1"/>
  </cols>
  <sheetData>
    <row r="1" spans="1:21" ht="7.5" customHeight="1">
      <c r="A1" s="11"/>
      <c r="U1" s="13"/>
    </row>
    <row r="2" ht="7.5" customHeight="1"/>
    <row r="3" spans="11:21" s="30" customFormat="1" ht="15.2" customHeight="1">
      <c r="K3" s="31" t="s">
        <v>292</v>
      </c>
      <c r="L3" s="32" t="s">
        <v>290</v>
      </c>
      <c r="U3" s="33"/>
    </row>
    <row r="4" spans="1:21" s="35" customFormat="1" ht="12.75" customHeight="1">
      <c r="A4" s="34"/>
      <c r="E4" s="34"/>
      <c r="I4" s="34"/>
      <c r="J4" s="36"/>
      <c r="K4" s="37"/>
      <c r="L4" s="38"/>
      <c r="U4" s="39"/>
    </row>
    <row r="5" spans="1:21" s="40" customFormat="1" ht="12.75" customHeight="1">
      <c r="A5" s="415" t="s">
        <v>0</v>
      </c>
      <c r="B5" s="413" t="s">
        <v>12</v>
      </c>
      <c r="C5" s="413" t="s">
        <v>9</v>
      </c>
      <c r="D5" s="413" t="s">
        <v>92</v>
      </c>
      <c r="E5" s="410" t="s">
        <v>13</v>
      </c>
      <c r="F5" s="413" t="s">
        <v>14</v>
      </c>
      <c r="G5" s="413" t="s">
        <v>15</v>
      </c>
      <c r="H5" s="413" t="s">
        <v>16</v>
      </c>
      <c r="I5" s="413" t="s">
        <v>17</v>
      </c>
      <c r="J5" s="413" t="s">
        <v>18</v>
      </c>
      <c r="K5" s="413" t="s">
        <v>19</v>
      </c>
      <c r="L5" s="413" t="s">
        <v>20</v>
      </c>
      <c r="M5" s="413" t="s">
        <v>21</v>
      </c>
      <c r="N5" s="413" t="s">
        <v>22</v>
      </c>
      <c r="O5" s="413" t="s">
        <v>23</v>
      </c>
      <c r="P5" s="413" t="s">
        <v>24</v>
      </c>
      <c r="Q5" s="413" t="s">
        <v>25</v>
      </c>
      <c r="R5" s="413" t="s">
        <v>48</v>
      </c>
      <c r="S5" s="414" t="s">
        <v>285</v>
      </c>
      <c r="T5" s="414" t="s">
        <v>286</v>
      </c>
      <c r="U5" s="349" t="s">
        <v>0</v>
      </c>
    </row>
    <row r="6" spans="1:21" s="40" customFormat="1" ht="12.75" customHeight="1">
      <c r="A6" s="416"/>
      <c r="B6" s="413"/>
      <c r="C6" s="413"/>
      <c r="D6" s="413"/>
      <c r="E6" s="411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4"/>
      <c r="T6" s="414"/>
      <c r="U6" s="408"/>
    </row>
    <row r="7" spans="1:21" s="41" customFormat="1" ht="12.75" customHeight="1">
      <c r="A7" s="417"/>
      <c r="B7" s="413"/>
      <c r="C7" s="413"/>
      <c r="D7" s="413"/>
      <c r="E7" s="412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4"/>
      <c r="T7" s="414"/>
      <c r="U7" s="409"/>
    </row>
    <row r="8" s="42" customFormat="1" ht="6.2" customHeight="1">
      <c r="U8" s="6"/>
    </row>
    <row r="9" spans="2:37" s="46" customFormat="1" ht="11.85" customHeight="1">
      <c r="B9" s="344" t="s">
        <v>269</v>
      </c>
      <c r="C9" s="344"/>
      <c r="D9" s="344"/>
      <c r="E9" s="344"/>
      <c r="F9" s="344"/>
      <c r="G9" s="344"/>
      <c r="H9" s="344"/>
      <c r="I9" s="344"/>
      <c r="J9" s="344"/>
      <c r="K9" s="344"/>
      <c r="L9" s="344" t="s">
        <v>269</v>
      </c>
      <c r="M9" s="344"/>
      <c r="N9" s="344"/>
      <c r="O9" s="344"/>
      <c r="P9" s="344"/>
      <c r="Q9" s="344"/>
      <c r="R9" s="344"/>
      <c r="S9" s="344"/>
      <c r="T9" s="344"/>
      <c r="U9" s="33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</row>
    <row r="10" spans="1:21" ht="6.2" customHeight="1">
      <c r="A10" s="49"/>
      <c r="B10" s="50"/>
      <c r="U10" s="27"/>
    </row>
    <row r="11" spans="1:21" ht="11.85" customHeight="1">
      <c r="A11" s="2" t="s">
        <v>138</v>
      </c>
      <c r="B11" s="55">
        <v>85.1072879168177</v>
      </c>
      <c r="C11" s="55">
        <v>78.28860961512521</v>
      </c>
      <c r="D11" s="55">
        <v>83.58809954446392</v>
      </c>
      <c r="E11" s="55">
        <v>45.77068176949748</v>
      </c>
      <c r="F11" s="55">
        <v>90.993972432972</v>
      </c>
      <c r="G11" s="55">
        <v>90.57359328330894</v>
      </c>
      <c r="H11" s="55">
        <v>90.9359505885725</v>
      </c>
      <c r="I11" s="55">
        <v>52.34187531140634</v>
      </c>
      <c r="J11" s="55">
        <v>93.6449278628943</v>
      </c>
      <c r="K11" s="55">
        <v>93.17890468918515</v>
      </c>
      <c r="L11" s="55">
        <v>93.65388760096705</v>
      </c>
      <c r="M11" s="55">
        <v>91.02532174421734</v>
      </c>
      <c r="N11" s="55">
        <v>45.50931847413625</v>
      </c>
      <c r="O11" s="55">
        <v>46.69707945784959</v>
      </c>
      <c r="P11" s="55">
        <v>90.31797348037739</v>
      </c>
      <c r="Q11" s="55">
        <v>40.61368114031918</v>
      </c>
      <c r="R11" s="55">
        <v>81.34</v>
      </c>
      <c r="S11" s="55">
        <v>88.11885325050989</v>
      </c>
      <c r="T11" s="55">
        <v>45.69098712671217</v>
      </c>
      <c r="U11" s="3" t="s">
        <v>138</v>
      </c>
    </row>
    <row r="12" spans="1:21" ht="11.85" customHeight="1">
      <c r="A12" s="2" t="s">
        <v>139</v>
      </c>
      <c r="B12" s="55">
        <v>84.74831550668868</v>
      </c>
      <c r="C12" s="55">
        <v>79.43140343046143</v>
      </c>
      <c r="D12" s="55">
        <v>88.13064290221826</v>
      </c>
      <c r="E12" s="55">
        <v>55.87302179807405</v>
      </c>
      <c r="F12" s="55">
        <v>88.65689499880637</v>
      </c>
      <c r="G12" s="55">
        <v>88.61903948761632</v>
      </c>
      <c r="H12" s="55">
        <v>90.78212659833238</v>
      </c>
      <c r="I12" s="55">
        <v>62.68892184579622</v>
      </c>
      <c r="J12" s="55">
        <v>93.51767848599911</v>
      </c>
      <c r="K12" s="55">
        <v>93.30368373212113</v>
      </c>
      <c r="L12" s="55">
        <v>93.67810989880694</v>
      </c>
      <c r="M12" s="55">
        <v>90.04954942314848</v>
      </c>
      <c r="N12" s="55">
        <v>57.11062771751343</v>
      </c>
      <c r="O12" s="55">
        <v>57.27208345469793</v>
      </c>
      <c r="P12" s="55">
        <v>90.56882431698433</v>
      </c>
      <c r="Q12" s="55">
        <v>55.74183085013105</v>
      </c>
      <c r="R12" s="55">
        <v>84</v>
      </c>
      <c r="S12" s="55">
        <v>88.18443031158108</v>
      </c>
      <c r="T12" s="55">
        <v>57.32355014276665</v>
      </c>
      <c r="U12" s="3" t="s">
        <v>139</v>
      </c>
    </row>
    <row r="13" spans="1:21" ht="11.85" customHeight="1">
      <c r="A13" s="2" t="s">
        <v>140</v>
      </c>
      <c r="B13" s="55">
        <v>82.57160401287231</v>
      </c>
      <c r="C13" s="55">
        <v>78.71515397215165</v>
      </c>
      <c r="D13" s="55">
        <v>91.0829305338573</v>
      </c>
      <c r="E13" s="55">
        <v>64.32396314151973</v>
      </c>
      <c r="F13" s="55">
        <v>86.06440999756353</v>
      </c>
      <c r="G13" s="55">
        <v>89.08918324528426</v>
      </c>
      <c r="H13" s="55">
        <v>90.08855516878961</v>
      </c>
      <c r="I13" s="55">
        <v>70.13360720296501</v>
      </c>
      <c r="J13" s="55">
        <v>92.42697888373227</v>
      </c>
      <c r="K13" s="55">
        <v>92.39147528718178</v>
      </c>
      <c r="L13" s="55">
        <v>91.75749047890633</v>
      </c>
      <c r="M13" s="55">
        <v>87.26563167053371</v>
      </c>
      <c r="N13" s="55">
        <v>66.0017687129524</v>
      </c>
      <c r="O13" s="55">
        <v>66.17322129041312</v>
      </c>
      <c r="P13" s="55">
        <v>89.73129964247626</v>
      </c>
      <c r="Q13" s="55">
        <v>64.34629532094044</v>
      </c>
      <c r="R13" s="55">
        <v>84.28</v>
      </c>
      <c r="S13" s="55">
        <v>87.0549904957864</v>
      </c>
      <c r="T13" s="55">
        <v>65.90717125657419</v>
      </c>
      <c r="U13" s="3" t="s">
        <v>140</v>
      </c>
    </row>
    <row r="14" spans="1:21" ht="11.85" customHeight="1">
      <c r="A14" s="2" t="s">
        <v>141</v>
      </c>
      <c r="B14" s="55">
        <v>84.85196757572017</v>
      </c>
      <c r="C14" s="55">
        <v>80.00613760547012</v>
      </c>
      <c r="D14" s="55">
        <v>93.117756089687</v>
      </c>
      <c r="E14" s="55">
        <v>69.16843026817837</v>
      </c>
      <c r="F14" s="55">
        <v>88.24371536310447</v>
      </c>
      <c r="G14" s="55">
        <v>90.1198929519207</v>
      </c>
      <c r="H14" s="55">
        <v>91.33647321361086</v>
      </c>
      <c r="I14" s="55">
        <v>75.4842307332576</v>
      </c>
      <c r="J14" s="55">
        <v>93.76838631444276</v>
      </c>
      <c r="K14" s="55">
        <v>94.39481861557162</v>
      </c>
      <c r="L14" s="55">
        <v>93.17784891777092</v>
      </c>
      <c r="M14" s="55">
        <v>89.87288726255508</v>
      </c>
      <c r="N14" s="55">
        <v>72.0359990203235</v>
      </c>
      <c r="O14" s="55">
        <v>71.45476923772242</v>
      </c>
      <c r="P14" s="55">
        <v>90.65210461159072</v>
      </c>
      <c r="Q14" s="55">
        <v>70.29291648257065</v>
      </c>
      <c r="R14" s="55">
        <v>86.26</v>
      </c>
      <c r="S14" s="55">
        <v>88.70415681785938</v>
      </c>
      <c r="T14" s="55">
        <v>71.48091939103085</v>
      </c>
      <c r="U14" s="3" t="s">
        <v>141</v>
      </c>
    </row>
    <row r="15" spans="1:21" ht="11.85" customHeight="1">
      <c r="A15" s="2" t="s">
        <v>142</v>
      </c>
      <c r="B15" s="55">
        <v>86.03535451419533</v>
      </c>
      <c r="C15" s="55">
        <v>80.65048135938069</v>
      </c>
      <c r="D15" s="55">
        <v>94.38574245662682</v>
      </c>
      <c r="E15" s="55">
        <v>72.9248057019606</v>
      </c>
      <c r="F15" s="55">
        <v>90.21873710911957</v>
      </c>
      <c r="G15" s="55">
        <v>91.51802125048545</v>
      </c>
      <c r="H15" s="55">
        <v>92.27951962374092</v>
      </c>
      <c r="I15" s="55">
        <v>78.79290688049959</v>
      </c>
      <c r="J15" s="55">
        <v>91.86035205602444</v>
      </c>
      <c r="K15" s="55">
        <v>95.87445582553845</v>
      </c>
      <c r="L15" s="55">
        <v>93.62113076903168</v>
      </c>
      <c r="M15" s="55">
        <v>91.14272175405688</v>
      </c>
      <c r="N15" s="55">
        <v>75.6147565666703</v>
      </c>
      <c r="O15" s="55">
        <v>73.16732087206137</v>
      </c>
      <c r="P15" s="55">
        <v>91.57618541673305</v>
      </c>
      <c r="Q15" s="55">
        <v>71.9721892852045</v>
      </c>
      <c r="R15" s="55">
        <v>87.21</v>
      </c>
      <c r="S15" s="55">
        <v>89.46452328832811</v>
      </c>
      <c r="T15" s="55">
        <v>74.38999765757033</v>
      </c>
      <c r="U15" s="3" t="s">
        <v>142</v>
      </c>
    </row>
    <row r="16" spans="1:21" ht="11.85" customHeight="1">
      <c r="A16" s="2" t="s">
        <v>143</v>
      </c>
      <c r="B16" s="55">
        <v>86.26256750996927</v>
      </c>
      <c r="C16" s="55">
        <v>81.67228062389017</v>
      </c>
      <c r="D16" s="55">
        <v>94.77818205265957</v>
      </c>
      <c r="E16" s="55">
        <v>76.0971537944298</v>
      </c>
      <c r="F16" s="55">
        <v>91.40958316836688</v>
      </c>
      <c r="G16" s="55">
        <v>94.0073156563933</v>
      </c>
      <c r="H16" s="55">
        <v>93.6741153113071</v>
      </c>
      <c r="I16" s="55">
        <v>81.75952969708614</v>
      </c>
      <c r="J16" s="55">
        <v>91.77783911674334</v>
      </c>
      <c r="K16" s="55">
        <v>95.34941359125803</v>
      </c>
      <c r="L16" s="55">
        <v>92.65253546364131</v>
      </c>
      <c r="M16" s="55">
        <v>88.40375242877776</v>
      </c>
      <c r="N16" s="55">
        <v>77.81728959394162</v>
      </c>
      <c r="O16" s="55">
        <v>76.83217835635654</v>
      </c>
      <c r="P16" s="55">
        <v>92.1813585976504</v>
      </c>
      <c r="Q16" s="55">
        <v>74.78587526368452</v>
      </c>
      <c r="R16" s="55">
        <v>87.89</v>
      </c>
      <c r="S16" s="55">
        <v>89.77605394698216</v>
      </c>
      <c r="T16" s="55">
        <v>77.2536699991476</v>
      </c>
      <c r="U16" s="3" t="s">
        <v>143</v>
      </c>
    </row>
    <row r="17" spans="1:21" ht="11.85" customHeight="1">
      <c r="A17" s="2" t="s">
        <v>144</v>
      </c>
      <c r="B17" s="55">
        <v>87.30149176688953</v>
      </c>
      <c r="C17" s="55">
        <v>83.26443079422917</v>
      </c>
      <c r="D17" s="55">
        <v>94.95720769157381</v>
      </c>
      <c r="E17" s="55">
        <v>77.82531017372327</v>
      </c>
      <c r="F17" s="55">
        <v>93.41323655424429</v>
      </c>
      <c r="G17" s="55">
        <v>97.99736861686895</v>
      </c>
      <c r="H17" s="55">
        <v>95.36271395293159</v>
      </c>
      <c r="I17" s="55">
        <v>84.38658105183968</v>
      </c>
      <c r="J17" s="55">
        <v>93.15068113253189</v>
      </c>
      <c r="K17" s="55">
        <v>96.56718973089588</v>
      </c>
      <c r="L17" s="55">
        <v>95.15253850945118</v>
      </c>
      <c r="M17" s="55">
        <v>90.07751046803004</v>
      </c>
      <c r="N17" s="55">
        <v>78.61592736482677</v>
      </c>
      <c r="O17" s="55">
        <v>80.29029960282227</v>
      </c>
      <c r="P17" s="55">
        <v>94.26272486065378</v>
      </c>
      <c r="Q17" s="55">
        <v>77.74781496046721</v>
      </c>
      <c r="R17" s="55">
        <v>89.5</v>
      </c>
      <c r="S17" s="55">
        <v>91.32557889145691</v>
      </c>
      <c r="T17" s="55">
        <v>79.31185624224211</v>
      </c>
      <c r="U17" s="3" t="s">
        <v>144</v>
      </c>
    </row>
    <row r="18" spans="1:21" ht="11.85" customHeight="1">
      <c r="A18" s="2" t="s">
        <v>145</v>
      </c>
      <c r="B18" s="55">
        <v>88.15827293283392</v>
      </c>
      <c r="C18" s="55">
        <v>84.55810258835393</v>
      </c>
      <c r="D18" s="55">
        <v>96.13499820127427</v>
      </c>
      <c r="E18" s="55">
        <v>79.13326458201682</v>
      </c>
      <c r="F18" s="55">
        <v>94.43837975404855</v>
      </c>
      <c r="G18" s="55">
        <v>98.19166943401493</v>
      </c>
      <c r="H18" s="55">
        <v>96.27594021337761</v>
      </c>
      <c r="I18" s="55">
        <v>84.97943095720406</v>
      </c>
      <c r="J18" s="55">
        <v>94.56416904662899</v>
      </c>
      <c r="K18" s="55">
        <v>96.63181843497004</v>
      </c>
      <c r="L18" s="55">
        <v>94.0047236477947</v>
      </c>
      <c r="M18" s="55">
        <v>90.55318858434732</v>
      </c>
      <c r="N18" s="55">
        <v>79.54845134022924</v>
      </c>
      <c r="O18" s="55">
        <v>80.80458527972856</v>
      </c>
      <c r="P18" s="55">
        <v>94.48627316858874</v>
      </c>
      <c r="Q18" s="55">
        <v>77.77249552268725</v>
      </c>
      <c r="R18" s="55">
        <v>90.22</v>
      </c>
      <c r="S18" s="55">
        <v>91.97670496465275</v>
      </c>
      <c r="T18" s="55">
        <v>80.02534106309135</v>
      </c>
      <c r="U18" s="3" t="s">
        <v>145</v>
      </c>
    </row>
    <row r="19" spans="1:21" ht="11.85" customHeight="1">
      <c r="A19" s="2" t="s">
        <v>146</v>
      </c>
      <c r="B19" s="55">
        <v>88.86760803038429</v>
      </c>
      <c r="C19" s="55">
        <v>85.36309373898045</v>
      </c>
      <c r="D19" s="55">
        <v>96.15691259664526</v>
      </c>
      <c r="E19" s="55">
        <v>81.98767495697884</v>
      </c>
      <c r="F19" s="55">
        <v>93.17364284229457</v>
      </c>
      <c r="G19" s="55">
        <v>98.45899807950252</v>
      </c>
      <c r="H19" s="55">
        <v>97.4870619337275</v>
      </c>
      <c r="I19" s="55">
        <v>86.28857633261333</v>
      </c>
      <c r="J19" s="55">
        <v>93.9984407067277</v>
      </c>
      <c r="K19" s="55">
        <v>95.52931807421606</v>
      </c>
      <c r="L19" s="55">
        <v>93.88476813908508</v>
      </c>
      <c r="M19" s="55">
        <v>90.29975545829467</v>
      </c>
      <c r="N19" s="55">
        <v>80.16545403114807</v>
      </c>
      <c r="O19" s="55">
        <v>82.66917923380772</v>
      </c>
      <c r="P19" s="55">
        <v>93.48614402794516</v>
      </c>
      <c r="Q19" s="55">
        <v>78.19858484658081</v>
      </c>
      <c r="R19" s="55">
        <v>90.45</v>
      </c>
      <c r="S19" s="55">
        <v>92.00097949744824</v>
      </c>
      <c r="T19" s="55">
        <v>81.32620550912885</v>
      </c>
      <c r="U19" s="3" t="s">
        <v>146</v>
      </c>
    </row>
    <row r="20" spans="1:21" s="35" customFormat="1" ht="11.85" customHeight="1">
      <c r="A20" s="2" t="s">
        <v>3</v>
      </c>
      <c r="B20" s="55">
        <v>89.21021355391214</v>
      </c>
      <c r="C20" s="55">
        <v>87.38831423580925</v>
      </c>
      <c r="D20" s="55">
        <v>95.72332242820936</v>
      </c>
      <c r="E20" s="55">
        <v>84.28722970422713</v>
      </c>
      <c r="F20" s="55">
        <v>94.6334302641208</v>
      </c>
      <c r="G20" s="55">
        <v>98.93919870050563</v>
      </c>
      <c r="H20" s="55">
        <v>98.28656834102746</v>
      </c>
      <c r="I20" s="55">
        <v>86.48420334400046</v>
      </c>
      <c r="J20" s="55">
        <v>94.045546384588</v>
      </c>
      <c r="K20" s="55">
        <v>94.85012376327305</v>
      </c>
      <c r="L20" s="55">
        <v>93.29425396827666</v>
      </c>
      <c r="M20" s="55">
        <v>91.7451225694681</v>
      </c>
      <c r="N20" s="55">
        <v>80.64984248069457</v>
      </c>
      <c r="O20" s="55">
        <v>85.27753905574106</v>
      </c>
      <c r="P20" s="55">
        <v>93.77744930323817</v>
      </c>
      <c r="Q20" s="55">
        <v>80.12239968468661</v>
      </c>
      <c r="R20" s="55">
        <v>91.11</v>
      </c>
      <c r="S20" s="55">
        <v>92.4380697489898</v>
      </c>
      <c r="T20" s="55">
        <v>82.75447348672101</v>
      </c>
      <c r="U20" s="3" t="s">
        <v>3</v>
      </c>
    </row>
    <row r="21" spans="1:21" s="35" customFormat="1" ht="11.85" customHeight="1">
      <c r="A21" s="2" t="s">
        <v>38</v>
      </c>
      <c r="B21" s="55">
        <v>91.33912332305086</v>
      </c>
      <c r="C21" s="55">
        <v>89.40619240177449</v>
      </c>
      <c r="D21" s="55">
        <v>96.67602715913955</v>
      </c>
      <c r="E21" s="55">
        <v>86.56615246120586</v>
      </c>
      <c r="F21" s="55">
        <v>96.09248909490249</v>
      </c>
      <c r="G21" s="55">
        <v>103.5995320422456</v>
      </c>
      <c r="H21" s="55">
        <v>100.3018567192365</v>
      </c>
      <c r="I21" s="55">
        <v>87.71107089389314</v>
      </c>
      <c r="J21" s="55">
        <v>94.23610517891545</v>
      </c>
      <c r="K21" s="55">
        <v>96.42745551717476</v>
      </c>
      <c r="L21" s="55">
        <v>91.84192437784498</v>
      </c>
      <c r="M21" s="55">
        <v>94.04376044040104</v>
      </c>
      <c r="N21" s="55">
        <v>83.76638358015579</v>
      </c>
      <c r="O21" s="55">
        <v>86.99939268000023</v>
      </c>
      <c r="P21" s="55">
        <v>94.91315897538632</v>
      </c>
      <c r="Q21" s="55">
        <v>82.43096622266538</v>
      </c>
      <c r="R21" s="55">
        <v>92.9</v>
      </c>
      <c r="S21" s="55">
        <v>94.09299860901035</v>
      </c>
      <c r="T21" s="55">
        <v>85.08865099806167</v>
      </c>
      <c r="U21" s="3" t="s">
        <v>38</v>
      </c>
    </row>
    <row r="22" spans="1:21" s="35" customFormat="1" ht="11.85" customHeight="1">
      <c r="A22" s="2" t="s">
        <v>39</v>
      </c>
      <c r="B22" s="55">
        <v>90.4987683452272</v>
      </c>
      <c r="C22" s="55">
        <v>90.39152958876193</v>
      </c>
      <c r="D22" s="55">
        <v>96.2945415045976</v>
      </c>
      <c r="E22" s="55">
        <v>88.34514003291525</v>
      </c>
      <c r="F22" s="55">
        <v>97.72646842823251</v>
      </c>
      <c r="G22" s="55">
        <v>104.8029674070061</v>
      </c>
      <c r="H22" s="55">
        <v>99.04270475276346</v>
      </c>
      <c r="I22" s="55">
        <v>89.17023402385134</v>
      </c>
      <c r="J22" s="55">
        <v>92.682492753962</v>
      </c>
      <c r="K22" s="55">
        <v>97.02982079695612</v>
      </c>
      <c r="L22" s="55">
        <v>92.23459721431207</v>
      </c>
      <c r="M22" s="55">
        <v>92.90078794732065</v>
      </c>
      <c r="N22" s="55">
        <v>86.4093658760771</v>
      </c>
      <c r="O22" s="55">
        <v>90.56416157062264</v>
      </c>
      <c r="P22" s="55">
        <v>93.78878970604764</v>
      </c>
      <c r="Q22" s="55">
        <v>84.26830472818676</v>
      </c>
      <c r="R22" s="55">
        <v>93.16</v>
      </c>
      <c r="S22" s="55">
        <v>94.04042123463529</v>
      </c>
      <c r="T22" s="55">
        <v>87.44258496476806</v>
      </c>
      <c r="U22" s="3" t="s">
        <v>39</v>
      </c>
    </row>
    <row r="23" spans="1:21" s="35" customFormat="1" ht="11.85" customHeight="1">
      <c r="A23" s="2" t="s">
        <v>40</v>
      </c>
      <c r="B23" s="55">
        <v>91.16948600463115</v>
      </c>
      <c r="C23" s="55">
        <v>90.16839849973528</v>
      </c>
      <c r="D23" s="55">
        <v>95.36348520830887</v>
      </c>
      <c r="E23" s="55">
        <v>89.6989759663742</v>
      </c>
      <c r="F23" s="55">
        <v>99.42842169774354</v>
      </c>
      <c r="G23" s="55">
        <v>103.5751446047673</v>
      </c>
      <c r="H23" s="55">
        <v>100.8496890530088</v>
      </c>
      <c r="I23" s="55">
        <v>90.61147422066627</v>
      </c>
      <c r="J23" s="55">
        <v>92.81146965603146</v>
      </c>
      <c r="K23" s="55">
        <v>96.73470748142597</v>
      </c>
      <c r="L23" s="55">
        <v>92.67551255285146</v>
      </c>
      <c r="M23" s="55">
        <v>93.0797231710042</v>
      </c>
      <c r="N23" s="55">
        <v>87.83473628261375</v>
      </c>
      <c r="O23" s="55">
        <v>91.40319016161686</v>
      </c>
      <c r="P23" s="55">
        <v>94.9397445692959</v>
      </c>
      <c r="Q23" s="55">
        <v>87.432331182151</v>
      </c>
      <c r="R23" s="55">
        <v>93.53</v>
      </c>
      <c r="S23" s="55">
        <v>94.26570018391692</v>
      </c>
      <c r="T23" s="55">
        <v>89.062408486247</v>
      </c>
      <c r="U23" s="3" t="s">
        <v>40</v>
      </c>
    </row>
    <row r="24" spans="1:21" s="35" customFormat="1" ht="11.85" customHeight="1">
      <c r="A24" s="2" t="s">
        <v>41</v>
      </c>
      <c r="B24" s="55">
        <v>91.21595040125413</v>
      </c>
      <c r="C24" s="55">
        <v>92.07312377913004</v>
      </c>
      <c r="D24" s="55">
        <v>93.80536765815229</v>
      </c>
      <c r="E24" s="55">
        <v>90.92342989938697</v>
      </c>
      <c r="F24" s="55">
        <v>98.93390700465288</v>
      </c>
      <c r="G24" s="55">
        <v>103.9846565894689</v>
      </c>
      <c r="H24" s="55">
        <v>100.6979540490619</v>
      </c>
      <c r="I24" s="55">
        <v>91.44344674436812</v>
      </c>
      <c r="J24" s="55">
        <v>93.84888740361743</v>
      </c>
      <c r="K24" s="55">
        <v>97.4909592741051</v>
      </c>
      <c r="L24" s="55">
        <v>94.04916268416527</v>
      </c>
      <c r="M24" s="55">
        <v>95.34148056458184</v>
      </c>
      <c r="N24" s="55">
        <v>89.44124117316504</v>
      </c>
      <c r="O24" s="55">
        <v>92.53472065385131</v>
      </c>
      <c r="P24" s="55">
        <v>96.47501518678432</v>
      </c>
      <c r="Q24" s="55">
        <v>88.31641822805551</v>
      </c>
      <c r="R24" s="55">
        <v>94.33</v>
      </c>
      <c r="S24" s="55">
        <v>95.11077375569262</v>
      </c>
      <c r="T24" s="55">
        <v>90.29226562681383</v>
      </c>
      <c r="U24" s="3" t="s">
        <v>41</v>
      </c>
    </row>
    <row r="25" spans="1:21" s="35" customFormat="1" ht="11.85" customHeight="1">
      <c r="A25" s="2" t="s">
        <v>43</v>
      </c>
      <c r="B25" s="55">
        <v>91.56452756252514</v>
      </c>
      <c r="C25" s="55">
        <v>92.9553169237694</v>
      </c>
      <c r="D25" s="55">
        <v>95.54166961327701</v>
      </c>
      <c r="E25" s="55">
        <v>92.36032275722123</v>
      </c>
      <c r="F25" s="55">
        <v>100.2335055236224</v>
      </c>
      <c r="G25" s="55">
        <v>104.6810511835984</v>
      </c>
      <c r="H25" s="55">
        <v>101.3283377755128</v>
      </c>
      <c r="I25" s="55">
        <v>91.28501752115356</v>
      </c>
      <c r="J25" s="55">
        <v>96.03504814593607</v>
      </c>
      <c r="K25" s="55">
        <v>98.02635441268875</v>
      </c>
      <c r="L25" s="55">
        <v>93.70814319087536</v>
      </c>
      <c r="M25" s="55">
        <v>98.37849676828613</v>
      </c>
      <c r="N25" s="55">
        <v>89.86629888326542</v>
      </c>
      <c r="O25" s="55">
        <v>93.27040980445237</v>
      </c>
      <c r="P25" s="55">
        <v>96.95422569659004</v>
      </c>
      <c r="Q25" s="55">
        <v>88.76694776784531</v>
      </c>
      <c r="R25" s="55">
        <v>95.14</v>
      </c>
      <c r="S25" s="55">
        <v>95.8763990001749</v>
      </c>
      <c r="T25" s="55">
        <v>90.89305453469561</v>
      </c>
      <c r="U25" s="3" t="s">
        <v>43</v>
      </c>
    </row>
    <row r="26" spans="1:21" s="35" customFormat="1" ht="11.85" customHeight="1">
      <c r="A26" s="2" t="s">
        <v>96</v>
      </c>
      <c r="B26" s="55">
        <v>96.75916226654138</v>
      </c>
      <c r="C26" s="55">
        <v>95.74213121878695</v>
      </c>
      <c r="D26" s="55">
        <v>97.20750584441305</v>
      </c>
      <c r="E26" s="55">
        <v>95.06923146880327</v>
      </c>
      <c r="F26" s="55">
        <v>103.4192228821286</v>
      </c>
      <c r="G26" s="55">
        <v>105.3480122844169</v>
      </c>
      <c r="H26" s="55">
        <v>104.1239477693007</v>
      </c>
      <c r="I26" s="55">
        <v>92.33517891595915</v>
      </c>
      <c r="J26" s="55">
        <v>99.26461459919982</v>
      </c>
      <c r="K26" s="55">
        <v>100.3712910038631</v>
      </c>
      <c r="L26" s="55">
        <v>96.36372739088736</v>
      </c>
      <c r="M26" s="55">
        <v>101.5959355455654</v>
      </c>
      <c r="N26" s="55">
        <v>92.89563053173025</v>
      </c>
      <c r="O26" s="55">
        <v>95.68404985218224</v>
      </c>
      <c r="P26" s="55">
        <v>98.93974559485326</v>
      </c>
      <c r="Q26" s="55">
        <v>91.2603555025299</v>
      </c>
      <c r="R26" s="55">
        <v>98.06</v>
      </c>
      <c r="S26" s="55">
        <v>98.92317716779274</v>
      </c>
      <c r="T26" s="55">
        <v>93.41786274411047</v>
      </c>
      <c r="U26" s="3" t="s">
        <v>96</v>
      </c>
    </row>
    <row r="27" spans="1:21" s="35" customFormat="1" ht="11.85" customHeight="1">
      <c r="A27" s="2" t="s">
        <v>98</v>
      </c>
      <c r="B27" s="55">
        <v>98.59417124182276</v>
      </c>
      <c r="C27" s="55">
        <v>96.97258354554948</v>
      </c>
      <c r="D27" s="55">
        <v>98.08665008899388</v>
      </c>
      <c r="E27" s="55">
        <v>94.58148812499007</v>
      </c>
      <c r="F27" s="55">
        <v>103.0603677264945</v>
      </c>
      <c r="G27" s="55">
        <v>105.2169534636126</v>
      </c>
      <c r="H27" s="55">
        <v>105.3258940545078</v>
      </c>
      <c r="I27" s="55">
        <v>93.77124408459099</v>
      </c>
      <c r="J27" s="55">
        <v>100.3135771609607</v>
      </c>
      <c r="K27" s="55">
        <v>102.2576336341307</v>
      </c>
      <c r="L27" s="55">
        <v>96.732298942231</v>
      </c>
      <c r="M27" s="55">
        <v>103.2916631302882</v>
      </c>
      <c r="N27" s="55">
        <v>94.11468181129008</v>
      </c>
      <c r="O27" s="55">
        <v>96.29323435078587</v>
      </c>
      <c r="P27" s="55">
        <v>98.58085653562648</v>
      </c>
      <c r="Q27" s="55">
        <v>91.74594744051826</v>
      </c>
      <c r="R27" s="55">
        <v>99.28</v>
      </c>
      <c r="S27" s="55">
        <v>100.2393927859091</v>
      </c>
      <c r="T27" s="55">
        <v>94.1043866743545</v>
      </c>
      <c r="U27" s="3" t="s">
        <v>98</v>
      </c>
    </row>
    <row r="28" spans="1:21" s="35" customFormat="1" ht="11.85" customHeight="1">
      <c r="A28" s="2" t="s">
        <v>99</v>
      </c>
      <c r="B28" s="55">
        <v>97.40825324575627</v>
      </c>
      <c r="C28" s="55">
        <v>95.53843918602415</v>
      </c>
      <c r="D28" s="55">
        <v>99.84545286256993</v>
      </c>
      <c r="E28" s="55">
        <v>95.0182589673073</v>
      </c>
      <c r="F28" s="55">
        <v>102.3346529558368</v>
      </c>
      <c r="G28" s="55">
        <v>106.5978876051313</v>
      </c>
      <c r="H28" s="55">
        <v>104.7918961981096</v>
      </c>
      <c r="I28" s="55">
        <v>93.84670139048275</v>
      </c>
      <c r="J28" s="55">
        <v>100.6927418666793</v>
      </c>
      <c r="K28" s="55">
        <v>102.0140845866888</v>
      </c>
      <c r="L28" s="55">
        <v>95.48644619162535</v>
      </c>
      <c r="M28" s="55">
        <v>102.9216712668824</v>
      </c>
      <c r="N28" s="55">
        <v>93.40221340309844</v>
      </c>
      <c r="O28" s="55">
        <v>95.87002184218379</v>
      </c>
      <c r="P28" s="55">
        <v>99.64825148283398</v>
      </c>
      <c r="Q28" s="55">
        <v>90.82884462838851</v>
      </c>
      <c r="R28" s="55">
        <v>98.85</v>
      </c>
      <c r="S28" s="55">
        <v>99.67048911061961</v>
      </c>
      <c r="T28" s="55">
        <v>93.73223879549741</v>
      </c>
      <c r="U28" s="3" t="s">
        <v>99</v>
      </c>
    </row>
    <row r="29" spans="1:21" s="35" customFormat="1" ht="11.85" customHeight="1">
      <c r="A29" s="2" t="s">
        <v>101</v>
      </c>
      <c r="B29" s="55">
        <v>88.34809596325982</v>
      </c>
      <c r="C29" s="55">
        <v>91.16041242786488</v>
      </c>
      <c r="D29" s="55">
        <v>97.09304145223</v>
      </c>
      <c r="E29" s="55">
        <v>91.1341874877081</v>
      </c>
      <c r="F29" s="55">
        <v>93.24074674476238</v>
      </c>
      <c r="G29" s="55">
        <v>100.7200111435626</v>
      </c>
      <c r="H29" s="55">
        <v>96.85522096718955</v>
      </c>
      <c r="I29" s="55">
        <v>92.07764849771524</v>
      </c>
      <c r="J29" s="55">
        <v>94.41650314948943</v>
      </c>
      <c r="K29" s="55">
        <v>96.66120843654858</v>
      </c>
      <c r="L29" s="55">
        <v>90.73423995168179</v>
      </c>
      <c r="M29" s="55">
        <v>92.53169958139719</v>
      </c>
      <c r="N29" s="55">
        <v>89.97807803490885</v>
      </c>
      <c r="O29" s="55">
        <v>90.94018575702017</v>
      </c>
      <c r="P29" s="55">
        <v>95.668863828515</v>
      </c>
      <c r="Q29" s="55">
        <v>86.50750787162725</v>
      </c>
      <c r="R29" s="55">
        <v>93.07</v>
      </c>
      <c r="S29" s="55">
        <v>93.45806365843767</v>
      </c>
      <c r="T29" s="55">
        <v>90.01648513567923</v>
      </c>
      <c r="U29" s="3" t="s">
        <v>101</v>
      </c>
    </row>
    <row r="30" spans="1:21" s="35" customFormat="1" ht="11.85" customHeight="1">
      <c r="A30" s="2" t="s">
        <v>103</v>
      </c>
      <c r="B30" s="55">
        <v>95.19249628469554</v>
      </c>
      <c r="C30" s="55">
        <v>95.04334902839253</v>
      </c>
      <c r="D30" s="55">
        <v>98.850516257796</v>
      </c>
      <c r="E30" s="55">
        <v>93.37906549336427</v>
      </c>
      <c r="F30" s="55">
        <v>98.00326213096766</v>
      </c>
      <c r="G30" s="55">
        <v>100.4741594110469</v>
      </c>
      <c r="H30" s="55">
        <v>99.63837063188554</v>
      </c>
      <c r="I30" s="55">
        <v>93.5763738418784</v>
      </c>
      <c r="J30" s="55">
        <v>99.09535686086247</v>
      </c>
      <c r="K30" s="55">
        <v>98.82936225528049</v>
      </c>
      <c r="L30" s="55">
        <v>95.47958879782702</v>
      </c>
      <c r="M30" s="55">
        <v>96.85613829921319</v>
      </c>
      <c r="N30" s="55">
        <v>92.43204518784428</v>
      </c>
      <c r="O30" s="55">
        <v>94.92806297623973</v>
      </c>
      <c r="P30" s="55">
        <v>96.53981686621086</v>
      </c>
      <c r="Q30" s="55">
        <v>90.1417711003632</v>
      </c>
      <c r="R30" s="55">
        <v>96.62</v>
      </c>
      <c r="S30" s="55">
        <v>97.20708911887154</v>
      </c>
      <c r="T30" s="55">
        <v>92.79036283334219</v>
      </c>
      <c r="U30" s="3" t="s">
        <v>103</v>
      </c>
    </row>
    <row r="31" spans="1:21" s="35" customFormat="1" ht="11.85" customHeight="1">
      <c r="A31" s="2" t="s">
        <v>105</v>
      </c>
      <c r="B31" s="104">
        <v>98.72945545620713</v>
      </c>
      <c r="C31" s="104">
        <v>99.05637576325547</v>
      </c>
      <c r="D31" s="104">
        <v>101.7387124000164</v>
      </c>
      <c r="E31" s="104">
        <v>94.322987436662</v>
      </c>
      <c r="F31" s="104">
        <v>98.63596739243565</v>
      </c>
      <c r="G31" s="104">
        <v>99.59166423795656</v>
      </c>
      <c r="H31" s="104">
        <v>101.9052682740039</v>
      </c>
      <c r="I31" s="104">
        <v>97.1648558806459</v>
      </c>
      <c r="J31" s="104">
        <v>102.0345591252047</v>
      </c>
      <c r="K31" s="104">
        <v>100.2509710642293</v>
      </c>
      <c r="L31" s="104">
        <v>97.3385074925286</v>
      </c>
      <c r="M31" s="104">
        <v>100.2571115414701</v>
      </c>
      <c r="N31" s="104">
        <v>95.49086143585282</v>
      </c>
      <c r="O31" s="104">
        <v>94.8987541210286</v>
      </c>
      <c r="P31" s="104">
        <v>98.3615673632211</v>
      </c>
      <c r="Q31" s="104">
        <v>93.85923580433997</v>
      </c>
      <c r="R31" s="104">
        <v>99.21</v>
      </c>
      <c r="S31" s="104">
        <v>99.76268414122246</v>
      </c>
      <c r="T31" s="104">
        <v>95.07365790343817</v>
      </c>
      <c r="U31" s="3" t="s">
        <v>105</v>
      </c>
    </row>
    <row r="32" spans="1:21" s="35" customFormat="1" ht="11.85" customHeight="1">
      <c r="A32" s="2" t="s">
        <v>206</v>
      </c>
      <c r="B32" s="104">
        <v>97.98522344818122</v>
      </c>
      <c r="C32" s="104">
        <v>98.44012438165423</v>
      </c>
      <c r="D32" s="104">
        <v>99.35317837379598</v>
      </c>
      <c r="E32" s="104">
        <v>95.24516045825577</v>
      </c>
      <c r="F32" s="104">
        <v>100.1255131447185</v>
      </c>
      <c r="G32" s="104">
        <v>98.23436736127985</v>
      </c>
      <c r="H32" s="104">
        <v>99.88223142447305</v>
      </c>
      <c r="I32" s="104">
        <v>97.65173943820473</v>
      </c>
      <c r="J32" s="104">
        <v>101.1469043638494</v>
      </c>
      <c r="K32" s="104">
        <v>98.90723080304278</v>
      </c>
      <c r="L32" s="104">
        <v>97.7925447539747</v>
      </c>
      <c r="M32" s="104">
        <v>98.63188227324295</v>
      </c>
      <c r="N32" s="104">
        <v>95.24162071835686</v>
      </c>
      <c r="O32" s="104">
        <v>97.84800222468277</v>
      </c>
      <c r="P32" s="104">
        <v>100.4249934484218</v>
      </c>
      <c r="Q32" s="104">
        <v>93.774403916158</v>
      </c>
      <c r="R32" s="104">
        <v>98.5</v>
      </c>
      <c r="S32" s="104">
        <v>98.9148639549001</v>
      </c>
      <c r="T32" s="104">
        <v>95.73338378171029</v>
      </c>
      <c r="U32" s="3" t="s">
        <v>206</v>
      </c>
    </row>
    <row r="33" spans="1:21" s="35" customFormat="1" ht="11.85" customHeight="1">
      <c r="A33" s="2" t="s">
        <v>229</v>
      </c>
      <c r="B33" s="104">
        <v>97.46110879494265</v>
      </c>
      <c r="C33" s="104">
        <v>98.50377702508791</v>
      </c>
      <c r="D33" s="104">
        <v>97.79530972935719</v>
      </c>
      <c r="E33" s="104">
        <v>95.78659515726294</v>
      </c>
      <c r="F33" s="104">
        <v>98.85413465198296</v>
      </c>
      <c r="G33" s="104">
        <v>99.8891563861149</v>
      </c>
      <c r="H33" s="104">
        <v>99.92830662262033</v>
      </c>
      <c r="I33" s="104">
        <v>98.05862268172974</v>
      </c>
      <c r="J33" s="104">
        <v>99.3574067941697</v>
      </c>
      <c r="K33" s="104">
        <v>98.41262554576409</v>
      </c>
      <c r="L33" s="104">
        <v>97.26977825808903</v>
      </c>
      <c r="M33" s="104">
        <v>96.92331381464594</v>
      </c>
      <c r="N33" s="104">
        <v>94.89153169371538</v>
      </c>
      <c r="O33" s="104">
        <v>97.69233985073896</v>
      </c>
      <c r="P33" s="104">
        <v>99.16688791036407</v>
      </c>
      <c r="Q33" s="104">
        <v>95.4379686166815</v>
      </c>
      <c r="R33" s="104">
        <v>98.16</v>
      </c>
      <c r="S33" s="104">
        <v>98.50757506654563</v>
      </c>
      <c r="T33" s="104">
        <v>96.0276091366938</v>
      </c>
      <c r="U33" s="3" t="s">
        <v>229</v>
      </c>
    </row>
    <row r="34" spans="1:21" s="35" customFormat="1" ht="11.85" customHeight="1">
      <c r="A34" s="2" t="s">
        <v>233</v>
      </c>
      <c r="B34" s="104">
        <v>98.34977214033006</v>
      </c>
      <c r="C34" s="104">
        <v>99.7574815954575</v>
      </c>
      <c r="D34" s="104">
        <v>98.58432230896362</v>
      </c>
      <c r="E34" s="104">
        <v>99.33377776600996</v>
      </c>
      <c r="F34" s="104">
        <v>99.77579365280745</v>
      </c>
      <c r="G34" s="104">
        <v>98.78678286170678</v>
      </c>
      <c r="H34" s="104">
        <v>100.5250906374014</v>
      </c>
      <c r="I34" s="104">
        <v>100.0895005529929</v>
      </c>
      <c r="J34" s="104">
        <v>101.4173568494956</v>
      </c>
      <c r="K34" s="104">
        <v>99.58591572927212</v>
      </c>
      <c r="L34" s="104">
        <v>98.49738374640563</v>
      </c>
      <c r="M34" s="104">
        <v>100.0755322585211</v>
      </c>
      <c r="N34" s="104">
        <v>97.61702488089585</v>
      </c>
      <c r="O34" s="104">
        <v>99.26780174707255</v>
      </c>
      <c r="P34" s="104">
        <v>100.2345252057421</v>
      </c>
      <c r="Q34" s="104">
        <v>99.23061404707718</v>
      </c>
      <c r="R34" s="104">
        <v>99.45</v>
      </c>
      <c r="S34" s="104">
        <v>99.61805796958944</v>
      </c>
      <c r="T34" s="104">
        <v>98.8106407577141</v>
      </c>
      <c r="U34" s="3" t="s">
        <v>233</v>
      </c>
    </row>
    <row r="35" spans="1:21" s="35" customFormat="1" ht="11.85" customHeight="1">
      <c r="A35" s="2" t="s">
        <v>234</v>
      </c>
      <c r="B35" s="104">
        <v>100</v>
      </c>
      <c r="C35" s="104">
        <v>100</v>
      </c>
      <c r="D35" s="104">
        <v>100</v>
      </c>
      <c r="E35" s="104">
        <v>100</v>
      </c>
      <c r="F35" s="104">
        <v>100</v>
      </c>
      <c r="G35" s="104">
        <v>100</v>
      </c>
      <c r="H35" s="104">
        <v>100</v>
      </c>
      <c r="I35" s="104">
        <v>100</v>
      </c>
      <c r="J35" s="104">
        <v>100</v>
      </c>
      <c r="K35" s="104">
        <v>100</v>
      </c>
      <c r="L35" s="104">
        <v>100</v>
      </c>
      <c r="M35" s="104">
        <v>100</v>
      </c>
      <c r="N35" s="104">
        <v>100</v>
      </c>
      <c r="O35" s="104">
        <v>100</v>
      </c>
      <c r="P35" s="104">
        <v>100</v>
      </c>
      <c r="Q35" s="104">
        <v>100</v>
      </c>
      <c r="R35" s="104">
        <v>100</v>
      </c>
      <c r="S35" s="104">
        <v>100</v>
      </c>
      <c r="T35" s="104">
        <v>100</v>
      </c>
      <c r="U35" s="3" t="s">
        <v>234</v>
      </c>
    </row>
    <row r="36" spans="1:21" s="35" customFormat="1" ht="11.85" customHeight="1">
      <c r="A36" s="2" t="s">
        <v>251</v>
      </c>
      <c r="B36" s="104">
        <v>99.79925197157303</v>
      </c>
      <c r="C36" s="104">
        <v>100.8718851834209</v>
      </c>
      <c r="D36" s="104">
        <v>102.3099295997995</v>
      </c>
      <c r="E36" s="104">
        <v>100.8503450634363</v>
      </c>
      <c r="F36" s="104">
        <v>100.972050786728</v>
      </c>
      <c r="G36" s="104">
        <v>100.207818736605</v>
      </c>
      <c r="H36" s="104">
        <v>101.3905125091731</v>
      </c>
      <c r="I36" s="104">
        <v>101.1608534085781</v>
      </c>
      <c r="J36" s="104">
        <v>104.6332020005767</v>
      </c>
      <c r="K36" s="104">
        <v>100.1906143090827</v>
      </c>
      <c r="L36" s="104">
        <v>100.2722274952395</v>
      </c>
      <c r="M36" s="104">
        <v>98.45545434106435</v>
      </c>
      <c r="N36" s="104">
        <v>100.9800721764725</v>
      </c>
      <c r="O36" s="104">
        <v>101.4718072545298</v>
      </c>
      <c r="P36" s="104">
        <v>100.8200798310423</v>
      </c>
      <c r="Q36" s="104">
        <v>101.1658056866658</v>
      </c>
      <c r="R36" s="104">
        <v>100.97</v>
      </c>
      <c r="S36" s="104">
        <v>100.8665272891548</v>
      </c>
      <c r="T36" s="104">
        <v>101.1029720797819</v>
      </c>
      <c r="U36" s="3" t="s">
        <v>251</v>
      </c>
    </row>
    <row r="37" spans="1:21" s="35" customFormat="1" ht="11.85" customHeight="1">
      <c r="A37" s="2" t="s">
        <v>267</v>
      </c>
      <c r="B37" s="104">
        <v>102.0065536508727</v>
      </c>
      <c r="C37" s="104">
        <v>102.9861193169058</v>
      </c>
      <c r="D37" s="104">
        <v>103.2438264596903</v>
      </c>
      <c r="E37" s="104">
        <v>102.0165078929919</v>
      </c>
      <c r="F37" s="104">
        <v>101.1083867832213</v>
      </c>
      <c r="G37" s="104">
        <v>100.3297127661267</v>
      </c>
      <c r="H37" s="104">
        <v>101.7757405530621</v>
      </c>
      <c r="I37" s="104">
        <v>104.1695513172019</v>
      </c>
      <c r="J37" s="104">
        <v>104.4087544505244</v>
      </c>
      <c r="K37" s="104">
        <v>101.4878058342891</v>
      </c>
      <c r="L37" s="104">
        <v>100.8915335199219</v>
      </c>
      <c r="M37" s="104">
        <v>99.61577974295928</v>
      </c>
      <c r="N37" s="104">
        <v>102.2286176875383</v>
      </c>
      <c r="O37" s="104">
        <v>102.4033515054675</v>
      </c>
      <c r="P37" s="104">
        <v>102.3199612354239</v>
      </c>
      <c r="Q37" s="104">
        <v>102.8569175918549</v>
      </c>
      <c r="R37" s="104">
        <v>102.29</v>
      </c>
      <c r="S37" s="104">
        <v>102.1820850326064</v>
      </c>
      <c r="T37" s="104">
        <v>102.5720289269853</v>
      </c>
      <c r="U37" s="3" t="s">
        <v>267</v>
      </c>
    </row>
    <row r="38" spans="1:21" s="35" customFormat="1" ht="11.85" customHeight="1">
      <c r="A38" s="2" t="s">
        <v>268</v>
      </c>
      <c r="B38" s="104">
        <v>102.7918621911149</v>
      </c>
      <c r="C38" s="104">
        <v>101.6980340870959</v>
      </c>
      <c r="D38" s="104">
        <v>103.94557555834</v>
      </c>
      <c r="E38" s="104">
        <v>101.5303458036128</v>
      </c>
      <c r="F38" s="104">
        <v>98.8825843214808</v>
      </c>
      <c r="G38" s="104">
        <v>98.76951991172132</v>
      </c>
      <c r="H38" s="104">
        <v>100.7952278904571</v>
      </c>
      <c r="I38" s="104">
        <v>101.2650793716261</v>
      </c>
      <c r="J38" s="104">
        <v>104.2691947600935</v>
      </c>
      <c r="K38" s="104">
        <v>101.3754250719182</v>
      </c>
      <c r="L38" s="104">
        <v>100.185508914762</v>
      </c>
      <c r="M38" s="104">
        <v>98.54956245027678</v>
      </c>
      <c r="N38" s="104">
        <v>102.0277092175425</v>
      </c>
      <c r="O38" s="104">
        <v>101.9019006661741</v>
      </c>
      <c r="P38" s="104">
        <v>101.1771075732931</v>
      </c>
      <c r="Q38" s="104">
        <v>102.3222319752247</v>
      </c>
      <c r="R38" s="104">
        <v>101.88</v>
      </c>
      <c r="S38" s="104">
        <v>101.7278443373031</v>
      </c>
      <c r="T38" s="104">
        <v>101.8809184912641</v>
      </c>
      <c r="U38" s="3" t="s">
        <v>268</v>
      </c>
    </row>
    <row r="39" spans="1:21" s="35" customFormat="1" ht="11.85" customHeight="1">
      <c r="A39" s="2" t="s">
        <v>270</v>
      </c>
      <c r="B39" s="104">
        <v>101.8328987624553</v>
      </c>
      <c r="C39" s="104">
        <v>102.4120889462776</v>
      </c>
      <c r="D39" s="104">
        <v>104.3604555365221</v>
      </c>
      <c r="E39" s="104">
        <v>102.7400642236841</v>
      </c>
      <c r="F39" s="104">
        <v>96.84374858675855</v>
      </c>
      <c r="G39" s="104">
        <v>100.3118596798694</v>
      </c>
      <c r="H39" s="104">
        <v>101.2955486294042</v>
      </c>
      <c r="I39" s="104">
        <v>104.9845962912824</v>
      </c>
      <c r="J39" s="104">
        <v>105.4573439665335</v>
      </c>
      <c r="K39" s="104">
        <v>100.39541077715</v>
      </c>
      <c r="L39" s="104">
        <v>99.92811228091666</v>
      </c>
      <c r="M39" s="104">
        <v>96.60640642412721</v>
      </c>
      <c r="N39" s="104">
        <v>102.9678357154237</v>
      </c>
      <c r="O39" s="104">
        <v>103.4033819166833</v>
      </c>
      <c r="P39" s="104">
        <v>102.3372931746111</v>
      </c>
      <c r="Q39" s="104">
        <v>102.4815354136153</v>
      </c>
      <c r="R39" s="104">
        <v>102.02</v>
      </c>
      <c r="S39" s="104">
        <v>101.6877179187343</v>
      </c>
      <c r="T39" s="104">
        <v>103.1797389470205</v>
      </c>
      <c r="U39" s="3" t="s">
        <v>270</v>
      </c>
    </row>
    <row r="40" spans="1:21" s="35" customFormat="1" ht="11.85" customHeight="1">
      <c r="A40" s="2" t="s">
        <v>272</v>
      </c>
      <c r="B40" s="104">
        <v>97.96222869247639</v>
      </c>
      <c r="C40" s="104">
        <v>99.26427984035597</v>
      </c>
      <c r="D40" s="104">
        <v>102.2669348968036</v>
      </c>
      <c r="E40" s="104">
        <v>101.0931797926391</v>
      </c>
      <c r="F40" s="104">
        <v>92.83507371518179</v>
      </c>
      <c r="G40" s="104">
        <v>95.65382266708028</v>
      </c>
      <c r="H40" s="104">
        <v>97.26928444972883</v>
      </c>
      <c r="I40" s="104">
        <v>102.3506055004997</v>
      </c>
      <c r="J40" s="104">
        <v>102.1880012109908</v>
      </c>
      <c r="K40" s="104">
        <v>98.06284905085835</v>
      </c>
      <c r="L40" s="104">
        <v>97.61623407857878</v>
      </c>
      <c r="M40" s="104">
        <v>93.55286978297586</v>
      </c>
      <c r="N40" s="104">
        <v>100.1287995703547</v>
      </c>
      <c r="O40" s="104">
        <v>102.162043926951</v>
      </c>
      <c r="P40" s="104">
        <v>100.8558152992744</v>
      </c>
      <c r="Q40" s="104">
        <v>101.2290142036032</v>
      </c>
      <c r="R40" s="104">
        <v>99.04</v>
      </c>
      <c r="S40" s="104">
        <v>98.54186557996647</v>
      </c>
      <c r="T40" s="104">
        <v>101.1461355845153</v>
      </c>
      <c r="U40" s="3" t="s">
        <v>272</v>
      </c>
    </row>
    <row r="41" spans="1:21" s="35" customFormat="1" ht="11.85" customHeight="1">
      <c r="A41" s="2" t="s">
        <v>275</v>
      </c>
      <c r="B41" s="104">
        <v>101.141548424251</v>
      </c>
      <c r="C41" s="104">
        <v>101.971464047566</v>
      </c>
      <c r="D41" s="104">
        <v>104.3983637116134</v>
      </c>
      <c r="E41" s="104">
        <v>102.7114864818595</v>
      </c>
      <c r="F41" s="104">
        <v>98.39127921930285</v>
      </c>
      <c r="G41" s="104">
        <v>99.1841759440262</v>
      </c>
      <c r="H41" s="104">
        <v>99.56022254308387</v>
      </c>
      <c r="I41" s="104">
        <v>104.6419723972355</v>
      </c>
      <c r="J41" s="104">
        <v>102.8706054251943</v>
      </c>
      <c r="K41" s="104">
        <v>99.51387010586863</v>
      </c>
      <c r="L41" s="104">
        <v>106.01506885058</v>
      </c>
      <c r="M41" s="104">
        <v>95.422338770184</v>
      </c>
      <c r="N41" s="104">
        <v>102.1048613296249</v>
      </c>
      <c r="O41" s="104">
        <v>104.6527386847823</v>
      </c>
      <c r="P41" s="104">
        <v>101.4794217079497</v>
      </c>
      <c r="Q41" s="104">
        <v>103.9341090384283</v>
      </c>
      <c r="R41" s="104">
        <v>101.5</v>
      </c>
      <c r="S41" s="104">
        <v>101.0469023075414</v>
      </c>
      <c r="T41" s="104">
        <v>103.3092478879665</v>
      </c>
      <c r="U41" s="3" t="s">
        <v>275</v>
      </c>
    </row>
    <row r="42" spans="1:21" s="35" customFormat="1" ht="11.85" customHeight="1">
      <c r="A42" s="2" t="s">
        <v>277</v>
      </c>
      <c r="B42" s="104">
        <v>101.3240153640833</v>
      </c>
      <c r="C42" s="104">
        <v>102.6648160002461</v>
      </c>
      <c r="D42" s="104">
        <v>105.9490907975044</v>
      </c>
      <c r="E42" s="104">
        <v>105.0284905390992</v>
      </c>
      <c r="F42" s="104">
        <v>101.9487649593413</v>
      </c>
      <c r="G42" s="104">
        <v>101.438236613372</v>
      </c>
      <c r="H42" s="104">
        <v>99.85520723071164</v>
      </c>
      <c r="I42" s="104">
        <v>104.1985548381892</v>
      </c>
      <c r="J42" s="104">
        <v>102.7659257548032</v>
      </c>
      <c r="K42" s="104">
        <v>99.27772134087441</v>
      </c>
      <c r="L42" s="104">
        <v>104.6379091855621</v>
      </c>
      <c r="M42" s="104">
        <v>96.60222573616605</v>
      </c>
      <c r="N42" s="104">
        <v>103.968890534536</v>
      </c>
      <c r="O42" s="104">
        <v>107.1555992642181</v>
      </c>
      <c r="P42" s="104">
        <v>101.5552629630303</v>
      </c>
      <c r="Q42" s="104">
        <v>104.9609199185892</v>
      </c>
      <c r="R42" s="104">
        <v>101.97</v>
      </c>
      <c r="S42" s="104">
        <v>101.2908141870357</v>
      </c>
      <c r="T42" s="104">
        <v>104.953011895118</v>
      </c>
      <c r="U42" s="3" t="s">
        <v>277</v>
      </c>
    </row>
    <row r="43" spans="1:21" s="35" customFormat="1" ht="6.2" customHeight="1">
      <c r="A43" s="4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45"/>
    </row>
    <row r="44" spans="2:37" s="34" customFormat="1" ht="11.85" customHeight="1">
      <c r="B44" s="365" t="s">
        <v>230</v>
      </c>
      <c r="C44" s="365"/>
      <c r="D44" s="365"/>
      <c r="E44" s="365"/>
      <c r="F44" s="365"/>
      <c r="G44" s="365"/>
      <c r="H44" s="365"/>
      <c r="I44" s="365"/>
      <c r="J44" s="365"/>
      <c r="K44" s="365"/>
      <c r="L44" s="365" t="s">
        <v>230</v>
      </c>
      <c r="M44" s="365"/>
      <c r="N44" s="365"/>
      <c r="O44" s="365"/>
      <c r="P44" s="365"/>
      <c r="Q44" s="365"/>
      <c r="R44" s="365"/>
      <c r="S44" s="365"/>
      <c r="T44" s="365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</row>
    <row r="45" spans="1:21" s="34" customFormat="1" ht="6.2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</row>
    <row r="46" spans="1:21" s="34" customFormat="1" ht="11.85" customHeight="1">
      <c r="A46" s="2" t="s">
        <v>139</v>
      </c>
      <c r="B46" s="237">
        <f aca="true" t="shared" si="0" ref="B46:T59">B12/B11*100-100</f>
        <v>-0.42178809701921693</v>
      </c>
      <c r="C46" s="237">
        <f t="shared" si="0"/>
        <v>1.459719135330559</v>
      </c>
      <c r="D46" s="237">
        <f t="shared" si="0"/>
        <v>5.434437895478155</v>
      </c>
      <c r="E46" s="237">
        <f t="shared" si="0"/>
        <v>22.071639831480468</v>
      </c>
      <c r="F46" s="237">
        <f t="shared" si="0"/>
        <v>-2.568387082877578</v>
      </c>
      <c r="G46" s="237">
        <f t="shared" si="0"/>
        <v>-2.157973118697953</v>
      </c>
      <c r="H46" s="237">
        <f t="shared" si="0"/>
        <v>-0.16915641090736244</v>
      </c>
      <c r="I46" s="237">
        <f t="shared" si="0"/>
        <v>19.768199883612226</v>
      </c>
      <c r="J46" s="237">
        <f t="shared" si="0"/>
        <v>-0.1358849644067135</v>
      </c>
      <c r="K46" s="237">
        <f t="shared" si="0"/>
        <v>0.13391340384629302</v>
      </c>
      <c r="L46" s="237">
        <f t="shared" si="0"/>
        <v>0.02586363306464534</v>
      </c>
      <c r="M46" s="237">
        <f t="shared" si="0"/>
        <v>-1.0719789860351199</v>
      </c>
      <c r="N46" s="237">
        <f t="shared" si="0"/>
        <v>25.492162116139824</v>
      </c>
      <c r="O46" s="237">
        <f t="shared" si="0"/>
        <v>22.645964414955984</v>
      </c>
      <c r="P46" s="237">
        <f t="shared" si="0"/>
        <v>0.27774187898653224</v>
      </c>
      <c r="Q46" s="237">
        <f t="shared" si="0"/>
        <v>37.248900579941335</v>
      </c>
      <c r="R46" s="237">
        <f t="shared" si="0"/>
        <v>3.270223752151466</v>
      </c>
      <c r="S46" s="237">
        <f t="shared" si="0"/>
        <v>0.0744188770645593</v>
      </c>
      <c r="T46" s="237">
        <f t="shared" si="0"/>
        <v>25.459207050604007</v>
      </c>
      <c r="U46" s="3" t="s">
        <v>139</v>
      </c>
    </row>
    <row r="47" spans="1:21" s="34" customFormat="1" ht="11.85" customHeight="1">
      <c r="A47" s="2" t="s">
        <v>140</v>
      </c>
      <c r="B47" s="237">
        <f t="shared" si="0"/>
        <v>-2.5684421935732473</v>
      </c>
      <c r="C47" s="237">
        <f t="shared" si="0"/>
        <v>-0.9017207645548098</v>
      </c>
      <c r="D47" s="237">
        <f t="shared" si="0"/>
        <v>3.349899120689088</v>
      </c>
      <c r="E47" s="237">
        <f t="shared" si="0"/>
        <v>15.125262732321005</v>
      </c>
      <c r="F47" s="237">
        <f t="shared" si="0"/>
        <v>-2.924177528750292</v>
      </c>
      <c r="G47" s="237">
        <f t="shared" si="0"/>
        <v>0.5305222900025228</v>
      </c>
      <c r="H47" s="237">
        <f t="shared" si="0"/>
        <v>-0.7639955743838129</v>
      </c>
      <c r="I47" s="237">
        <f t="shared" si="0"/>
        <v>11.875599608303062</v>
      </c>
      <c r="J47" s="237">
        <f t="shared" si="0"/>
        <v>-1.1663031203561474</v>
      </c>
      <c r="K47" s="237">
        <f t="shared" si="0"/>
        <v>-0.9776767737899092</v>
      </c>
      <c r="L47" s="237">
        <f t="shared" si="0"/>
        <v>-2.0502328900266065</v>
      </c>
      <c r="M47" s="237">
        <f t="shared" si="0"/>
        <v>-3.091539902696198</v>
      </c>
      <c r="N47" s="237">
        <f t="shared" si="0"/>
        <v>15.56827748316347</v>
      </c>
      <c r="O47" s="237">
        <f t="shared" si="0"/>
        <v>15.541843946983306</v>
      </c>
      <c r="P47" s="237">
        <f t="shared" si="0"/>
        <v>-0.9247383752899339</v>
      </c>
      <c r="Q47" s="237">
        <f t="shared" si="0"/>
        <v>15.4362788942896</v>
      </c>
      <c r="R47" s="237">
        <f t="shared" si="0"/>
        <v>0.3333333333333428</v>
      </c>
      <c r="S47" s="237">
        <f t="shared" si="0"/>
        <v>-1.2807700994427762</v>
      </c>
      <c r="T47" s="237">
        <f t="shared" si="0"/>
        <v>14.97398729218564</v>
      </c>
      <c r="U47" s="3" t="s">
        <v>140</v>
      </c>
    </row>
    <row r="48" spans="1:21" s="34" customFormat="1" ht="11.85" customHeight="1">
      <c r="A48" s="2" t="s">
        <v>141</v>
      </c>
      <c r="B48" s="237">
        <f t="shared" si="0"/>
        <v>2.761680107961027</v>
      </c>
      <c r="C48" s="237">
        <f t="shared" si="0"/>
        <v>1.6400700096136376</v>
      </c>
      <c r="D48" s="237">
        <f t="shared" si="0"/>
        <v>2.2340361074277553</v>
      </c>
      <c r="E48" s="237">
        <f t="shared" si="0"/>
        <v>7.531356729373599</v>
      </c>
      <c r="F48" s="237">
        <f t="shared" si="0"/>
        <v>2.532179521828624</v>
      </c>
      <c r="G48" s="237">
        <f t="shared" si="0"/>
        <v>1.1569414704349015</v>
      </c>
      <c r="H48" s="237">
        <f t="shared" si="0"/>
        <v>1.3852126304869188</v>
      </c>
      <c r="I48" s="237">
        <f t="shared" si="0"/>
        <v>7.629186268443334</v>
      </c>
      <c r="J48" s="237">
        <f t="shared" si="0"/>
        <v>1.4513158894849312</v>
      </c>
      <c r="K48" s="237">
        <f t="shared" si="0"/>
        <v>2.168320531913608</v>
      </c>
      <c r="L48" s="237">
        <f t="shared" si="0"/>
        <v>1.5479482181251427</v>
      </c>
      <c r="M48" s="237">
        <f t="shared" si="0"/>
        <v>2.9877232790394714</v>
      </c>
      <c r="N48" s="237">
        <f t="shared" si="0"/>
        <v>9.142528185289265</v>
      </c>
      <c r="O48" s="237">
        <f t="shared" si="0"/>
        <v>7.981397677665214</v>
      </c>
      <c r="P48" s="237">
        <f t="shared" si="0"/>
        <v>1.026180354885426</v>
      </c>
      <c r="Q48" s="237">
        <f t="shared" si="0"/>
        <v>9.241590571718532</v>
      </c>
      <c r="R48" s="237">
        <f t="shared" si="0"/>
        <v>2.349311817750362</v>
      </c>
      <c r="S48" s="237">
        <f t="shared" si="0"/>
        <v>1.8943960738848205</v>
      </c>
      <c r="T48" s="237">
        <f t="shared" si="0"/>
        <v>8.456967623080459</v>
      </c>
      <c r="U48" s="3" t="s">
        <v>141</v>
      </c>
    </row>
    <row r="49" spans="1:21" s="34" customFormat="1" ht="11.85" customHeight="1">
      <c r="A49" s="2" t="s">
        <v>142</v>
      </c>
      <c r="B49" s="237">
        <f t="shared" si="0"/>
        <v>1.3946487892801542</v>
      </c>
      <c r="C49" s="237">
        <f t="shared" si="0"/>
        <v>0.8053679045075199</v>
      </c>
      <c r="D49" s="237">
        <f t="shared" si="0"/>
        <v>1.3617020213830529</v>
      </c>
      <c r="E49" s="237">
        <f t="shared" si="0"/>
        <v>5.430765768744621</v>
      </c>
      <c r="F49" s="237">
        <f t="shared" si="0"/>
        <v>2.2381443685686833</v>
      </c>
      <c r="G49" s="237">
        <f t="shared" si="0"/>
        <v>1.551409186993439</v>
      </c>
      <c r="H49" s="237">
        <f t="shared" si="0"/>
        <v>1.0324970703921679</v>
      </c>
      <c r="I49" s="237">
        <f t="shared" si="0"/>
        <v>4.3832680218124125</v>
      </c>
      <c r="J49" s="237">
        <f t="shared" si="0"/>
        <v>-2.0348374685898136</v>
      </c>
      <c r="K49" s="237">
        <f t="shared" si="0"/>
        <v>1.5674983348320524</v>
      </c>
      <c r="L49" s="237">
        <f t="shared" si="0"/>
        <v>0.4757373736454724</v>
      </c>
      <c r="M49" s="237">
        <f t="shared" si="0"/>
        <v>1.412922773686006</v>
      </c>
      <c r="N49" s="237">
        <f t="shared" si="0"/>
        <v>4.968012653419464</v>
      </c>
      <c r="O49" s="237">
        <f t="shared" si="0"/>
        <v>2.396693254499894</v>
      </c>
      <c r="P49" s="237">
        <f t="shared" si="0"/>
        <v>1.0193704923914026</v>
      </c>
      <c r="Q49" s="237">
        <f t="shared" si="0"/>
        <v>2.3889644741803124</v>
      </c>
      <c r="R49" s="237">
        <f t="shared" si="0"/>
        <v>1.1013215859030794</v>
      </c>
      <c r="S49" s="237">
        <f t="shared" si="0"/>
        <v>0.8571937299737016</v>
      </c>
      <c r="T49" s="237">
        <f t="shared" si="0"/>
        <v>4.069726986338253</v>
      </c>
      <c r="U49" s="3" t="s">
        <v>142</v>
      </c>
    </row>
    <row r="50" spans="1:21" s="34" customFormat="1" ht="11.85" customHeight="1">
      <c r="A50" s="2" t="s">
        <v>143</v>
      </c>
      <c r="B50" s="237">
        <f t="shared" si="0"/>
        <v>0.2640925896765509</v>
      </c>
      <c r="C50" s="237">
        <f t="shared" si="0"/>
        <v>1.2669475089135886</v>
      </c>
      <c r="D50" s="237">
        <f t="shared" si="0"/>
        <v>0.41578270808548723</v>
      </c>
      <c r="E50" s="237">
        <f t="shared" si="0"/>
        <v>4.350163242716619</v>
      </c>
      <c r="F50" s="237">
        <f t="shared" si="0"/>
        <v>1.3199542549647845</v>
      </c>
      <c r="G50" s="237">
        <f t="shared" si="0"/>
        <v>2.720004619740024</v>
      </c>
      <c r="H50" s="237">
        <f t="shared" si="0"/>
        <v>1.5112732416168626</v>
      </c>
      <c r="I50" s="237">
        <f t="shared" si="0"/>
        <v>3.7650886787129707</v>
      </c>
      <c r="J50" s="237">
        <f t="shared" si="0"/>
        <v>-0.08982432293616682</v>
      </c>
      <c r="K50" s="237">
        <f t="shared" si="0"/>
        <v>-0.5476351649242588</v>
      </c>
      <c r="L50" s="237">
        <f t="shared" si="0"/>
        <v>-1.0345904791301308</v>
      </c>
      <c r="M50" s="237">
        <f t="shared" si="0"/>
        <v>-3.0051432221544445</v>
      </c>
      <c r="N50" s="237">
        <f t="shared" si="0"/>
        <v>2.9128349111715153</v>
      </c>
      <c r="O50" s="237">
        <f t="shared" si="0"/>
        <v>5.00887204918088</v>
      </c>
      <c r="P50" s="237">
        <f t="shared" si="0"/>
        <v>0.6608412199780958</v>
      </c>
      <c r="Q50" s="237">
        <f t="shared" si="0"/>
        <v>3.909407239691177</v>
      </c>
      <c r="R50" s="237">
        <f t="shared" si="0"/>
        <v>0.7797270955165629</v>
      </c>
      <c r="S50" s="237">
        <f t="shared" si="0"/>
        <v>0.348216977192223</v>
      </c>
      <c r="T50" s="237">
        <f t="shared" si="0"/>
        <v>3.8495394969082213</v>
      </c>
      <c r="U50" s="3" t="s">
        <v>143</v>
      </c>
    </row>
    <row r="51" spans="1:21" s="34" customFormat="1" ht="11.85" customHeight="1">
      <c r="A51" s="2" t="s">
        <v>144</v>
      </c>
      <c r="B51" s="237">
        <f t="shared" si="0"/>
        <v>1.2043743733922412</v>
      </c>
      <c r="C51" s="237">
        <f t="shared" si="0"/>
        <v>1.9494376282584938</v>
      </c>
      <c r="D51" s="237">
        <f t="shared" si="0"/>
        <v>0.18888908294817952</v>
      </c>
      <c r="E51" s="237">
        <f t="shared" si="0"/>
        <v>2.270986880747145</v>
      </c>
      <c r="F51" s="237">
        <f t="shared" si="0"/>
        <v>2.1919511241911067</v>
      </c>
      <c r="G51" s="237">
        <f t="shared" si="0"/>
        <v>4.244406866226996</v>
      </c>
      <c r="H51" s="237">
        <f t="shared" si="0"/>
        <v>1.8026310000502974</v>
      </c>
      <c r="I51" s="237">
        <f t="shared" si="0"/>
        <v>3.2131439166622044</v>
      </c>
      <c r="J51" s="237">
        <f t="shared" si="0"/>
        <v>1.4958317051268324</v>
      </c>
      <c r="K51" s="237">
        <f t="shared" si="0"/>
        <v>1.2771721332846226</v>
      </c>
      <c r="L51" s="237">
        <f t="shared" si="0"/>
        <v>2.6982564840774472</v>
      </c>
      <c r="M51" s="237">
        <f t="shared" si="0"/>
        <v>1.8933110793014691</v>
      </c>
      <c r="N51" s="237">
        <f t="shared" si="0"/>
        <v>1.0262986221346324</v>
      </c>
      <c r="O51" s="237">
        <f t="shared" si="0"/>
        <v>4.500876221973769</v>
      </c>
      <c r="P51" s="237">
        <f t="shared" si="0"/>
        <v>2.2579036528285883</v>
      </c>
      <c r="Q51" s="237">
        <f t="shared" si="0"/>
        <v>3.960560314817883</v>
      </c>
      <c r="R51" s="237">
        <f t="shared" si="0"/>
        <v>1.831835248606211</v>
      </c>
      <c r="S51" s="237">
        <f t="shared" si="0"/>
        <v>1.7259891433742922</v>
      </c>
      <c r="T51" s="237">
        <f t="shared" si="0"/>
        <v>2.6641921906327894</v>
      </c>
      <c r="U51" s="3" t="s">
        <v>144</v>
      </c>
    </row>
    <row r="52" spans="1:21" s="34" customFormat="1" ht="11.85" customHeight="1">
      <c r="A52" s="2" t="s">
        <v>145</v>
      </c>
      <c r="B52" s="237">
        <f t="shared" si="0"/>
        <v>0.9814049549487152</v>
      </c>
      <c r="C52" s="237">
        <f t="shared" si="0"/>
        <v>1.5536907918362033</v>
      </c>
      <c r="D52" s="237">
        <f t="shared" si="0"/>
        <v>1.2403381884669358</v>
      </c>
      <c r="E52" s="237">
        <f t="shared" si="0"/>
        <v>1.6806285839065822</v>
      </c>
      <c r="F52" s="237">
        <f t="shared" si="0"/>
        <v>1.0974281992777009</v>
      </c>
      <c r="G52" s="237">
        <f t="shared" si="0"/>
        <v>0.19827146370185744</v>
      </c>
      <c r="H52" s="237">
        <f t="shared" si="0"/>
        <v>0.9576345120554777</v>
      </c>
      <c r="I52" s="237">
        <f t="shared" si="0"/>
        <v>0.7025404963381305</v>
      </c>
      <c r="J52" s="237">
        <f t="shared" si="0"/>
        <v>1.5174209108423327</v>
      </c>
      <c r="K52" s="237">
        <f t="shared" si="0"/>
        <v>0.06692615188892148</v>
      </c>
      <c r="L52" s="237">
        <f t="shared" si="0"/>
        <v>-1.2062892694580682</v>
      </c>
      <c r="M52" s="237">
        <f t="shared" si="0"/>
        <v>0.5280764464356622</v>
      </c>
      <c r="N52" s="237">
        <f t="shared" si="0"/>
        <v>1.1861769067163408</v>
      </c>
      <c r="O52" s="237">
        <f t="shared" si="0"/>
        <v>0.6405327660381488</v>
      </c>
      <c r="P52" s="237">
        <f t="shared" si="0"/>
        <v>0.23715451496381945</v>
      </c>
      <c r="Q52" s="237">
        <f t="shared" si="0"/>
        <v>0.03174438051101447</v>
      </c>
      <c r="R52" s="237">
        <f t="shared" si="0"/>
        <v>0.8044692737430239</v>
      </c>
      <c r="S52" s="237">
        <f t="shared" si="0"/>
        <v>0.7129722922093009</v>
      </c>
      <c r="T52" s="237">
        <f t="shared" si="0"/>
        <v>0.8995941523169506</v>
      </c>
      <c r="U52" s="3" t="s">
        <v>145</v>
      </c>
    </row>
    <row r="53" spans="1:21" s="34" customFormat="1" ht="11.85" customHeight="1">
      <c r="A53" s="2" t="s">
        <v>146</v>
      </c>
      <c r="B53" s="237">
        <f t="shared" si="0"/>
        <v>0.804615464836516</v>
      </c>
      <c r="C53" s="237">
        <f t="shared" si="0"/>
        <v>0.9519976513018236</v>
      </c>
      <c r="D53" s="237">
        <f t="shared" si="0"/>
        <v>0.022795439518404237</v>
      </c>
      <c r="E53" s="237">
        <f t="shared" si="0"/>
        <v>3.6070929084488768</v>
      </c>
      <c r="F53" s="237">
        <f t="shared" si="0"/>
        <v>-1.3392191977962966</v>
      </c>
      <c r="G53" s="237">
        <f t="shared" si="0"/>
        <v>0.27225185907164473</v>
      </c>
      <c r="H53" s="237">
        <f t="shared" si="0"/>
        <v>1.2579692472134383</v>
      </c>
      <c r="I53" s="237">
        <f t="shared" si="0"/>
        <v>1.5405438241502907</v>
      </c>
      <c r="J53" s="237">
        <f t="shared" si="0"/>
        <v>-0.5982480950288078</v>
      </c>
      <c r="K53" s="237">
        <f t="shared" si="0"/>
        <v>-1.1409289182485196</v>
      </c>
      <c r="L53" s="237">
        <f t="shared" si="0"/>
        <v>-0.12760583091446165</v>
      </c>
      <c r="M53" s="237">
        <f t="shared" si="0"/>
        <v>-0.27987211716636295</v>
      </c>
      <c r="N53" s="237">
        <f t="shared" si="0"/>
        <v>0.7756313045993863</v>
      </c>
      <c r="O53" s="237">
        <f t="shared" si="0"/>
        <v>2.307534835584306</v>
      </c>
      <c r="P53" s="237">
        <f t="shared" si="0"/>
        <v>-1.0584914687650837</v>
      </c>
      <c r="Q53" s="237">
        <f t="shared" si="0"/>
        <v>0.5478663389028924</v>
      </c>
      <c r="R53" s="237">
        <f t="shared" si="0"/>
        <v>0.25493238749723446</v>
      </c>
      <c r="S53" s="237">
        <f t="shared" si="0"/>
        <v>0.026392044382134827</v>
      </c>
      <c r="T53" s="237">
        <f t="shared" si="0"/>
        <v>1.625565638029471</v>
      </c>
      <c r="U53" s="3" t="s">
        <v>146</v>
      </c>
    </row>
    <row r="54" spans="1:21" s="34" customFormat="1" ht="11.85" customHeight="1">
      <c r="A54" s="2" t="s">
        <v>3</v>
      </c>
      <c r="B54" s="237">
        <f t="shared" si="0"/>
        <v>0.3855235120210523</v>
      </c>
      <c r="C54" s="237">
        <f t="shared" si="0"/>
        <v>2.3724778567906952</v>
      </c>
      <c r="D54" s="237">
        <f t="shared" si="0"/>
        <v>-0.45091939490060895</v>
      </c>
      <c r="E54" s="237">
        <f t="shared" si="0"/>
        <v>2.8047566276942604</v>
      </c>
      <c r="F54" s="237">
        <f t="shared" si="0"/>
        <v>1.5667385939788403</v>
      </c>
      <c r="G54" s="237">
        <f t="shared" si="0"/>
        <v>0.4877163391560799</v>
      </c>
      <c r="H54" s="237">
        <f t="shared" si="0"/>
        <v>0.8201153993577748</v>
      </c>
      <c r="I54" s="237">
        <f t="shared" si="0"/>
        <v>0.2267125263871037</v>
      </c>
      <c r="J54" s="237">
        <f t="shared" si="0"/>
        <v>0.050113254545621544</v>
      </c>
      <c r="K54" s="237">
        <f t="shared" si="0"/>
        <v>-0.710979963674987</v>
      </c>
      <c r="L54" s="237">
        <f t="shared" si="0"/>
        <v>-0.6289776100140188</v>
      </c>
      <c r="M54" s="237">
        <f t="shared" si="0"/>
        <v>1.6006323647697656</v>
      </c>
      <c r="N54" s="237">
        <f t="shared" si="0"/>
        <v>0.6042358961233987</v>
      </c>
      <c r="O54" s="237">
        <f t="shared" si="0"/>
        <v>3.1551780797971674</v>
      </c>
      <c r="P54" s="237">
        <f t="shared" si="0"/>
        <v>0.3116026212461378</v>
      </c>
      <c r="Q54" s="237">
        <f t="shared" si="0"/>
        <v>2.4601657969644464</v>
      </c>
      <c r="R54" s="237">
        <f t="shared" si="0"/>
        <v>0.7296849087893804</v>
      </c>
      <c r="S54" s="237">
        <f t="shared" si="0"/>
        <v>0.4750930413232055</v>
      </c>
      <c r="T54" s="237">
        <f t="shared" si="0"/>
        <v>1.7562210958334248</v>
      </c>
      <c r="U54" s="3" t="s">
        <v>3</v>
      </c>
    </row>
    <row r="55" spans="1:21" s="35" customFormat="1" ht="11.85" customHeight="1">
      <c r="A55" s="2" t="s">
        <v>38</v>
      </c>
      <c r="B55" s="237">
        <f t="shared" si="0"/>
        <v>2.386396898211828</v>
      </c>
      <c r="C55" s="237">
        <f t="shared" si="0"/>
        <v>2.3090938229111373</v>
      </c>
      <c r="D55" s="237">
        <f t="shared" si="0"/>
        <v>0.9952691849415203</v>
      </c>
      <c r="E55" s="237">
        <f t="shared" si="0"/>
        <v>2.703758048491693</v>
      </c>
      <c r="F55" s="237">
        <f t="shared" si="0"/>
        <v>1.5418006371632913</v>
      </c>
      <c r="G55" s="237">
        <f t="shared" si="0"/>
        <v>4.710300268195084</v>
      </c>
      <c r="H55" s="237">
        <f t="shared" si="0"/>
        <v>2.050420939732618</v>
      </c>
      <c r="I55" s="237">
        <f t="shared" si="0"/>
        <v>1.4186030540313368</v>
      </c>
      <c r="J55" s="237">
        <f t="shared" si="0"/>
        <v>0.2026239430288399</v>
      </c>
      <c r="K55" s="237">
        <f t="shared" si="0"/>
        <v>1.6629727946780832</v>
      </c>
      <c r="L55" s="237">
        <f t="shared" si="0"/>
        <v>-1.556719228309106</v>
      </c>
      <c r="M55" s="237">
        <f t="shared" si="0"/>
        <v>2.505460570061871</v>
      </c>
      <c r="N55" s="237">
        <f t="shared" si="0"/>
        <v>3.8642866540095753</v>
      </c>
      <c r="O55" s="237">
        <f t="shared" si="0"/>
        <v>2.019117394011218</v>
      </c>
      <c r="P55" s="237">
        <f t="shared" si="0"/>
        <v>1.2110690582719315</v>
      </c>
      <c r="Q55" s="237">
        <f t="shared" si="0"/>
        <v>2.881299795143292</v>
      </c>
      <c r="R55" s="237">
        <f t="shared" si="0"/>
        <v>1.9646581055866648</v>
      </c>
      <c r="S55" s="237">
        <f t="shared" si="0"/>
        <v>1.7903109233180743</v>
      </c>
      <c r="T55" s="237">
        <f t="shared" si="0"/>
        <v>2.820605839169758</v>
      </c>
      <c r="U55" s="3" t="s">
        <v>38</v>
      </c>
    </row>
    <row r="56" spans="1:21" s="35" customFormat="1" ht="11.85" customHeight="1">
      <c r="A56" s="2" t="s">
        <v>39</v>
      </c>
      <c r="B56" s="237">
        <f t="shared" si="0"/>
        <v>-0.9200383660914468</v>
      </c>
      <c r="C56" s="237">
        <f t="shared" si="0"/>
        <v>1.1020905381581514</v>
      </c>
      <c r="D56" s="237">
        <f t="shared" si="0"/>
        <v>-0.39460212190347477</v>
      </c>
      <c r="E56" s="237">
        <f t="shared" si="0"/>
        <v>2.0550613849987514</v>
      </c>
      <c r="F56" s="237">
        <f t="shared" si="0"/>
        <v>1.7004235697508818</v>
      </c>
      <c r="G56" s="237">
        <f t="shared" si="0"/>
        <v>1.1616223944619435</v>
      </c>
      <c r="H56" s="237">
        <f t="shared" si="0"/>
        <v>-1.255362570204099</v>
      </c>
      <c r="I56" s="237">
        <f t="shared" si="0"/>
        <v>1.6636020003944338</v>
      </c>
      <c r="J56" s="237">
        <f t="shared" si="0"/>
        <v>-1.6486381965848267</v>
      </c>
      <c r="K56" s="237">
        <f t="shared" si="0"/>
        <v>0.6246823340413385</v>
      </c>
      <c r="L56" s="237">
        <f t="shared" si="0"/>
        <v>0.42755292762770125</v>
      </c>
      <c r="M56" s="237">
        <f t="shared" si="0"/>
        <v>-1.2153623884539826</v>
      </c>
      <c r="N56" s="237">
        <f t="shared" si="0"/>
        <v>3.1551825242547977</v>
      </c>
      <c r="O56" s="237">
        <f t="shared" si="0"/>
        <v>4.097464109587861</v>
      </c>
      <c r="P56" s="237">
        <f t="shared" si="0"/>
        <v>-1.1846294881305823</v>
      </c>
      <c r="Q56" s="237">
        <f t="shared" si="0"/>
        <v>2.2289420950839087</v>
      </c>
      <c r="R56" s="237">
        <f t="shared" si="0"/>
        <v>0.27987082884821746</v>
      </c>
      <c r="S56" s="237">
        <f t="shared" si="0"/>
        <v>-0.05587809417525591</v>
      </c>
      <c r="T56" s="237">
        <f t="shared" si="0"/>
        <v>2.766448802625888</v>
      </c>
      <c r="U56" s="3" t="s">
        <v>39</v>
      </c>
    </row>
    <row r="57" spans="1:21" s="35" customFormat="1" ht="11.85" customHeight="1">
      <c r="A57" s="2" t="s">
        <v>40</v>
      </c>
      <c r="B57" s="237">
        <f t="shared" si="0"/>
        <v>0.7411345719594067</v>
      </c>
      <c r="C57" s="237">
        <f t="shared" si="0"/>
        <v>-0.24684955553001942</v>
      </c>
      <c r="D57" s="237">
        <f t="shared" si="0"/>
        <v>-0.9668837732035627</v>
      </c>
      <c r="E57" s="237">
        <f t="shared" si="0"/>
        <v>1.5324396259427004</v>
      </c>
      <c r="F57" s="237">
        <f t="shared" si="0"/>
        <v>1.7415479111075172</v>
      </c>
      <c r="G57" s="237">
        <f t="shared" si="0"/>
        <v>-1.1715534708769155</v>
      </c>
      <c r="H57" s="237">
        <f t="shared" si="0"/>
        <v>1.824449670226656</v>
      </c>
      <c r="I57" s="237">
        <f t="shared" si="0"/>
        <v>1.6162794822647015</v>
      </c>
      <c r="J57" s="237">
        <f t="shared" si="0"/>
        <v>0.13915994082276484</v>
      </c>
      <c r="K57" s="237">
        <f t="shared" si="0"/>
        <v>-0.3041470272811182</v>
      </c>
      <c r="L57" s="237">
        <f t="shared" si="0"/>
        <v>0.4780368233352732</v>
      </c>
      <c r="M57" s="237">
        <f t="shared" si="0"/>
        <v>0.19260894082515279</v>
      </c>
      <c r="N57" s="237">
        <f t="shared" si="0"/>
        <v>1.6495554527975855</v>
      </c>
      <c r="O57" s="237">
        <f t="shared" si="0"/>
        <v>0.9264465948154736</v>
      </c>
      <c r="P57" s="237">
        <f t="shared" si="0"/>
        <v>1.2271774343773671</v>
      </c>
      <c r="Q57" s="237">
        <f t="shared" si="0"/>
        <v>3.7547052408020107</v>
      </c>
      <c r="R57" s="237">
        <f t="shared" si="0"/>
        <v>0.39716616573637964</v>
      </c>
      <c r="S57" s="237">
        <f t="shared" si="0"/>
        <v>0.23955544469494328</v>
      </c>
      <c r="T57" s="237">
        <f t="shared" si="0"/>
        <v>1.852442402213498</v>
      </c>
      <c r="U57" s="3" t="s">
        <v>40</v>
      </c>
    </row>
    <row r="58" spans="1:21" s="35" customFormat="1" ht="11.85" customHeight="1">
      <c r="A58" s="2" t="s">
        <v>41</v>
      </c>
      <c r="B58" s="237">
        <f t="shared" si="0"/>
        <v>0.050964855303249124</v>
      </c>
      <c r="C58" s="237">
        <f t="shared" si="0"/>
        <v>2.1124089049894224</v>
      </c>
      <c r="D58" s="237">
        <f t="shared" si="0"/>
        <v>-1.633872280100789</v>
      </c>
      <c r="E58" s="237">
        <f t="shared" si="0"/>
        <v>1.3650701357747863</v>
      </c>
      <c r="F58" s="237">
        <f t="shared" si="0"/>
        <v>-0.49735748053404905</v>
      </c>
      <c r="G58" s="237">
        <f t="shared" si="0"/>
        <v>0.39537669608307624</v>
      </c>
      <c r="H58" s="237">
        <f t="shared" si="0"/>
        <v>-0.15045659076562856</v>
      </c>
      <c r="I58" s="237">
        <f t="shared" si="0"/>
        <v>0.9181756845449343</v>
      </c>
      <c r="J58" s="237">
        <f t="shared" si="0"/>
        <v>1.1177689044584014</v>
      </c>
      <c r="K58" s="237">
        <f t="shared" si="0"/>
        <v>0.7817791694096172</v>
      </c>
      <c r="L58" s="237">
        <f t="shared" si="0"/>
        <v>1.4822147657726106</v>
      </c>
      <c r="M58" s="237">
        <f t="shared" si="0"/>
        <v>2.4299141816552066</v>
      </c>
      <c r="N58" s="237">
        <f t="shared" si="0"/>
        <v>1.8290086115614486</v>
      </c>
      <c r="O58" s="237">
        <f t="shared" si="0"/>
        <v>1.2379551416462675</v>
      </c>
      <c r="P58" s="237">
        <f t="shared" si="0"/>
        <v>1.6171000084878528</v>
      </c>
      <c r="Q58" s="237">
        <f t="shared" si="0"/>
        <v>1.0111671894721184</v>
      </c>
      <c r="R58" s="237">
        <f t="shared" si="0"/>
        <v>0.8553405324494889</v>
      </c>
      <c r="S58" s="237">
        <f t="shared" si="0"/>
        <v>0.896480448484354</v>
      </c>
      <c r="T58" s="237">
        <f t="shared" si="0"/>
        <v>1.3808936469046387</v>
      </c>
      <c r="U58" s="3" t="s">
        <v>41</v>
      </c>
    </row>
    <row r="59" spans="1:21" s="35" customFormat="1" ht="11.85" customHeight="1">
      <c r="A59" s="2" t="s">
        <v>43</v>
      </c>
      <c r="B59" s="237">
        <f t="shared" si="0"/>
        <v>0.38214496449100466</v>
      </c>
      <c r="C59" s="237">
        <f t="shared" si="0"/>
        <v>0.9581440364243576</v>
      </c>
      <c r="D59" s="237">
        <f t="shared" si="0"/>
        <v>1.8509622620447317</v>
      </c>
      <c r="E59" s="237">
        <f t="shared" si="0"/>
        <v>1.580332879461622</v>
      </c>
      <c r="F59" s="237">
        <f t="shared" si="0"/>
        <v>1.313602745829499</v>
      </c>
      <c r="G59" s="237">
        <f t="shared" si="0"/>
        <v>0.6697089907012668</v>
      </c>
      <c r="H59" s="237">
        <f t="shared" si="0"/>
        <v>0.6260144333654978</v>
      </c>
      <c r="I59" s="237">
        <f t="shared" si="0"/>
        <v>-0.17325377471547654</v>
      </c>
      <c r="J59" s="237">
        <f aca="true" t="shared" si="1" ref="C59:T73">J25/J24*100-100</f>
        <v>2.3294476927750765</v>
      </c>
      <c r="K59" s="237">
        <f t="shared" si="1"/>
        <v>0.5491741414486881</v>
      </c>
      <c r="L59" s="237">
        <f t="shared" si="1"/>
        <v>-0.3625970540908696</v>
      </c>
      <c r="M59" s="237">
        <f t="shared" si="1"/>
        <v>3.1854091060051104</v>
      </c>
      <c r="N59" s="237">
        <f t="shared" si="1"/>
        <v>0.47523681975458487</v>
      </c>
      <c r="O59" s="237">
        <f t="shared" si="1"/>
        <v>0.795041196863906</v>
      </c>
      <c r="P59" s="237">
        <f t="shared" si="1"/>
        <v>0.49671980758741086</v>
      </c>
      <c r="Q59" s="237">
        <f t="shared" si="1"/>
        <v>0.5101311271777433</v>
      </c>
      <c r="R59" s="237">
        <f t="shared" si="1"/>
        <v>0.858687586133783</v>
      </c>
      <c r="S59" s="237">
        <f t="shared" si="1"/>
        <v>0.8049826683661649</v>
      </c>
      <c r="T59" s="237">
        <f t="shared" si="1"/>
        <v>0.6653824707034062</v>
      </c>
      <c r="U59" s="3" t="s">
        <v>43</v>
      </c>
    </row>
    <row r="60" spans="1:21" s="35" customFormat="1" ht="11.85" customHeight="1">
      <c r="A60" s="2" t="s">
        <v>96</v>
      </c>
      <c r="B60" s="237">
        <f aca="true" t="shared" si="2" ref="B60:B76">B26/B25*100-100</f>
        <v>5.673195551049034</v>
      </c>
      <c r="C60" s="237">
        <f t="shared" si="1"/>
        <v>2.9980149465822876</v>
      </c>
      <c r="D60" s="237">
        <f t="shared" si="1"/>
        <v>1.74357035823094</v>
      </c>
      <c r="E60" s="237">
        <f t="shared" si="1"/>
        <v>2.932978827610526</v>
      </c>
      <c r="F60" s="237">
        <f t="shared" si="1"/>
        <v>3.1782958621111135</v>
      </c>
      <c r="G60" s="237">
        <f t="shared" si="1"/>
        <v>0.6371364189386384</v>
      </c>
      <c r="H60" s="237">
        <f t="shared" si="1"/>
        <v>2.7589616637957874</v>
      </c>
      <c r="I60" s="237">
        <f t="shared" si="1"/>
        <v>1.1504203245206384</v>
      </c>
      <c r="J60" s="237">
        <f t="shared" si="1"/>
        <v>3.3629039768439952</v>
      </c>
      <c r="K60" s="237">
        <f t="shared" si="1"/>
        <v>2.392149137059846</v>
      </c>
      <c r="L60" s="237">
        <f t="shared" si="1"/>
        <v>2.833888400288558</v>
      </c>
      <c r="M60" s="237">
        <f t="shared" si="1"/>
        <v>3.2704695466707676</v>
      </c>
      <c r="N60" s="237">
        <f t="shared" si="1"/>
        <v>3.3709318021429624</v>
      </c>
      <c r="O60" s="237">
        <f t="shared" si="1"/>
        <v>2.5877875446137892</v>
      </c>
      <c r="P60" s="237">
        <f t="shared" si="1"/>
        <v>2.047894131480902</v>
      </c>
      <c r="Q60" s="237">
        <f t="shared" si="1"/>
        <v>2.8089371070926887</v>
      </c>
      <c r="R60" s="237">
        <f t="shared" si="1"/>
        <v>3.0691612360731426</v>
      </c>
      <c r="S60" s="237">
        <f t="shared" si="1"/>
        <v>3.1778187326500387</v>
      </c>
      <c r="T60" s="237">
        <f t="shared" si="1"/>
        <v>2.777779030906146</v>
      </c>
      <c r="U60" s="3" t="s">
        <v>96</v>
      </c>
    </row>
    <row r="61" spans="1:21" s="35" customFormat="1" ht="11.85" customHeight="1">
      <c r="A61" s="2" t="s">
        <v>98</v>
      </c>
      <c r="B61" s="237">
        <f t="shared" si="2"/>
        <v>1.8964705070787033</v>
      </c>
      <c r="C61" s="237">
        <f t="shared" si="1"/>
        <v>1.2851733203543887</v>
      </c>
      <c r="D61" s="237">
        <f t="shared" si="1"/>
        <v>0.9043995491335295</v>
      </c>
      <c r="E61" s="237">
        <f t="shared" si="1"/>
        <v>-0.5130401669158857</v>
      </c>
      <c r="F61" s="237">
        <f t="shared" si="1"/>
        <v>-0.34699076789920014</v>
      </c>
      <c r="G61" s="237">
        <f t="shared" si="1"/>
        <v>-0.12440559433667886</v>
      </c>
      <c r="H61" s="237">
        <f t="shared" si="1"/>
        <v>1.1543418310167652</v>
      </c>
      <c r="I61" s="237">
        <f t="shared" si="1"/>
        <v>1.5552741495621092</v>
      </c>
      <c r="J61" s="237">
        <f t="shared" si="1"/>
        <v>1.0567336265760758</v>
      </c>
      <c r="K61" s="237">
        <f t="shared" si="1"/>
        <v>1.879364718139371</v>
      </c>
      <c r="L61" s="237">
        <f t="shared" si="1"/>
        <v>0.3824795504729508</v>
      </c>
      <c r="M61" s="237">
        <f t="shared" si="1"/>
        <v>1.6690899843746934</v>
      </c>
      <c r="N61" s="237">
        <f t="shared" si="1"/>
        <v>1.3122805373966884</v>
      </c>
      <c r="O61" s="237">
        <f t="shared" si="1"/>
        <v>0.6366625362792746</v>
      </c>
      <c r="P61" s="237">
        <f t="shared" si="1"/>
        <v>-0.36273497275442423</v>
      </c>
      <c r="Q61" s="237">
        <f t="shared" si="1"/>
        <v>0.5320951636824418</v>
      </c>
      <c r="R61" s="237">
        <f t="shared" si="1"/>
        <v>1.2441362431164578</v>
      </c>
      <c r="S61" s="237">
        <f t="shared" si="1"/>
        <v>1.3305432112070292</v>
      </c>
      <c r="T61" s="237">
        <f t="shared" si="1"/>
        <v>0.7348957791129891</v>
      </c>
      <c r="U61" s="3" t="s">
        <v>98</v>
      </c>
    </row>
    <row r="62" spans="1:21" s="35" customFormat="1" ht="11.85" customHeight="1">
      <c r="A62" s="2" t="s">
        <v>99</v>
      </c>
      <c r="B62" s="237">
        <f t="shared" si="2"/>
        <v>-1.202827693695781</v>
      </c>
      <c r="C62" s="237">
        <f t="shared" si="1"/>
        <v>-1.478917346624769</v>
      </c>
      <c r="D62" s="237">
        <f t="shared" si="1"/>
        <v>1.7931112663958686</v>
      </c>
      <c r="E62" s="237">
        <f t="shared" si="1"/>
        <v>0.46179315950287503</v>
      </c>
      <c r="F62" s="237">
        <f t="shared" si="1"/>
        <v>-0.7041647402070481</v>
      </c>
      <c r="G62" s="237">
        <f t="shared" si="1"/>
        <v>1.3124635299351013</v>
      </c>
      <c r="H62" s="237">
        <f t="shared" si="1"/>
        <v>-0.5069957973694983</v>
      </c>
      <c r="I62" s="237">
        <f t="shared" si="1"/>
        <v>0.08046955826210933</v>
      </c>
      <c r="J62" s="237">
        <f t="shared" si="1"/>
        <v>0.3779794484949832</v>
      </c>
      <c r="K62" s="237">
        <f t="shared" si="1"/>
        <v>-0.23817199634532926</v>
      </c>
      <c r="L62" s="237">
        <f t="shared" si="1"/>
        <v>-1.287938738383204</v>
      </c>
      <c r="M62" s="237">
        <f t="shared" si="1"/>
        <v>-0.358201090187805</v>
      </c>
      <c r="N62" s="237">
        <f t="shared" si="1"/>
        <v>-0.7570215342386319</v>
      </c>
      <c r="O62" s="237">
        <f t="shared" si="1"/>
        <v>-0.4395038877397752</v>
      </c>
      <c r="P62" s="237">
        <f t="shared" si="1"/>
        <v>1.0827608774343958</v>
      </c>
      <c r="Q62" s="237">
        <f t="shared" si="1"/>
        <v>-0.9996112501038112</v>
      </c>
      <c r="R62" s="237">
        <f t="shared" si="1"/>
        <v>-0.43311845286059736</v>
      </c>
      <c r="S62" s="237">
        <f t="shared" si="1"/>
        <v>-0.5675450134704647</v>
      </c>
      <c r="T62" s="237">
        <f t="shared" si="1"/>
        <v>-0.3954628386718042</v>
      </c>
      <c r="U62" s="3" t="s">
        <v>99</v>
      </c>
    </row>
    <row r="63" spans="1:21" s="35" customFormat="1" ht="11.85" customHeight="1">
      <c r="A63" s="2" t="s">
        <v>101</v>
      </c>
      <c r="B63" s="237">
        <f t="shared" si="2"/>
        <v>-9.301221385869752</v>
      </c>
      <c r="C63" s="237">
        <f t="shared" si="1"/>
        <v>-4.582476744920186</v>
      </c>
      <c r="D63" s="237">
        <f t="shared" si="1"/>
        <v>-2.756671767645173</v>
      </c>
      <c r="E63" s="237">
        <f t="shared" si="1"/>
        <v>-4.0877106377371035</v>
      </c>
      <c r="F63" s="237">
        <f t="shared" si="1"/>
        <v>-8.886438707129798</v>
      </c>
      <c r="G63" s="237">
        <f t="shared" si="1"/>
        <v>-5.514064672033669</v>
      </c>
      <c r="H63" s="237">
        <f t="shared" si="1"/>
        <v>-7.573749038681115</v>
      </c>
      <c r="I63" s="237">
        <f t="shared" si="1"/>
        <v>-1.8850453628697466</v>
      </c>
      <c r="J63" s="237">
        <f t="shared" si="1"/>
        <v>-6.233059703051708</v>
      </c>
      <c r="K63" s="237">
        <f t="shared" si="1"/>
        <v>-5.247193239862369</v>
      </c>
      <c r="L63" s="237">
        <f t="shared" si="1"/>
        <v>-4.976838524712363</v>
      </c>
      <c r="M63" s="237">
        <f t="shared" si="1"/>
        <v>-10.095028148681493</v>
      </c>
      <c r="N63" s="237">
        <f t="shared" si="1"/>
        <v>-3.6660109470981865</v>
      </c>
      <c r="O63" s="237">
        <f t="shared" si="1"/>
        <v>-5.142208158958027</v>
      </c>
      <c r="P63" s="237">
        <f t="shared" si="1"/>
        <v>-3.993434500960106</v>
      </c>
      <c r="Q63" s="237">
        <f t="shared" si="1"/>
        <v>-4.757670071045496</v>
      </c>
      <c r="R63" s="237">
        <f t="shared" si="1"/>
        <v>-5.8472432979261555</v>
      </c>
      <c r="S63" s="237">
        <f t="shared" si="1"/>
        <v>-6.232963746457656</v>
      </c>
      <c r="T63" s="237">
        <f t="shared" si="1"/>
        <v>-3.964221603545724</v>
      </c>
      <c r="U63" s="3" t="s">
        <v>101</v>
      </c>
    </row>
    <row r="64" spans="1:21" s="35" customFormat="1" ht="11.85" customHeight="1">
      <c r="A64" s="2" t="s">
        <v>103</v>
      </c>
      <c r="B64" s="237">
        <f t="shared" si="2"/>
        <v>7.7470829980105265</v>
      </c>
      <c r="C64" s="237">
        <f t="shared" si="1"/>
        <v>4.2594548413218405</v>
      </c>
      <c r="D64" s="237">
        <f t="shared" si="1"/>
        <v>1.810093472487111</v>
      </c>
      <c r="E64" s="237">
        <f t="shared" si="1"/>
        <v>2.46326660448797</v>
      </c>
      <c r="F64" s="237">
        <f t="shared" si="1"/>
        <v>5.107761952231257</v>
      </c>
      <c r="G64" s="237">
        <f t="shared" si="1"/>
        <v>-0.24409422688135862</v>
      </c>
      <c r="H64" s="237">
        <f t="shared" si="1"/>
        <v>2.8735153736717933</v>
      </c>
      <c r="I64" s="237">
        <f t="shared" si="1"/>
        <v>1.627675520189186</v>
      </c>
      <c r="J64" s="237">
        <f t="shared" si="1"/>
        <v>4.955546493778769</v>
      </c>
      <c r="K64" s="237">
        <f t="shared" si="1"/>
        <v>2.243044395782775</v>
      </c>
      <c r="L64" s="237">
        <f t="shared" si="1"/>
        <v>5.229942796316195</v>
      </c>
      <c r="M64" s="237">
        <f t="shared" si="1"/>
        <v>4.67346729540175</v>
      </c>
      <c r="N64" s="237">
        <f t="shared" si="1"/>
        <v>2.7272944771985124</v>
      </c>
      <c r="O64" s="237">
        <f t="shared" si="1"/>
        <v>4.385165024706055</v>
      </c>
      <c r="P64" s="237">
        <f t="shared" si="1"/>
        <v>0.9103829635282494</v>
      </c>
      <c r="Q64" s="237">
        <f t="shared" si="1"/>
        <v>4.2010957408795235</v>
      </c>
      <c r="R64" s="237">
        <f t="shared" si="1"/>
        <v>3.8143332975180186</v>
      </c>
      <c r="S64" s="237">
        <f t="shared" si="1"/>
        <v>4.011452103411301</v>
      </c>
      <c r="T64" s="237">
        <f t="shared" si="1"/>
        <v>3.0815218939974898</v>
      </c>
      <c r="U64" s="3" t="s">
        <v>103</v>
      </c>
    </row>
    <row r="65" spans="1:21" s="35" customFormat="1" ht="11.85" customHeight="1">
      <c r="A65" s="2" t="s">
        <v>105</v>
      </c>
      <c r="B65" s="237">
        <f t="shared" si="2"/>
        <v>3.7155861118858553</v>
      </c>
      <c r="C65" s="237">
        <f t="shared" si="1"/>
        <v>4.22231200382484</v>
      </c>
      <c r="D65" s="237">
        <f t="shared" si="1"/>
        <v>2.921781546075252</v>
      </c>
      <c r="E65" s="237">
        <f t="shared" si="1"/>
        <v>1.0108496356336047</v>
      </c>
      <c r="F65" s="237">
        <f t="shared" si="1"/>
        <v>0.6455961237519432</v>
      </c>
      <c r="G65" s="237">
        <f t="shared" si="1"/>
        <v>-0.8783304864288368</v>
      </c>
      <c r="H65" s="237">
        <f t="shared" si="1"/>
        <v>2.2751251628686475</v>
      </c>
      <c r="I65" s="237">
        <f t="shared" si="1"/>
        <v>3.8348163018489885</v>
      </c>
      <c r="J65" s="237">
        <f t="shared" si="1"/>
        <v>2.9660342900516383</v>
      </c>
      <c r="K65" s="237">
        <f t="shared" si="1"/>
        <v>1.4384478220923285</v>
      </c>
      <c r="L65" s="237">
        <f t="shared" si="1"/>
        <v>1.946927838826113</v>
      </c>
      <c r="M65" s="237">
        <f t="shared" si="1"/>
        <v>3.5113657244422</v>
      </c>
      <c r="N65" s="237">
        <f t="shared" si="1"/>
        <v>3.3092595125340836</v>
      </c>
      <c r="O65" s="237">
        <f t="shared" si="1"/>
        <v>-0.030874805923787108</v>
      </c>
      <c r="P65" s="237">
        <f t="shared" si="1"/>
        <v>1.8870457352688987</v>
      </c>
      <c r="Q65" s="237">
        <f t="shared" si="1"/>
        <v>4.1240200393198165</v>
      </c>
      <c r="R65" s="237">
        <f t="shared" si="1"/>
        <v>2.6806044297246814</v>
      </c>
      <c r="S65" s="237">
        <f t="shared" si="1"/>
        <v>2.629021242705633</v>
      </c>
      <c r="T65" s="237">
        <f t="shared" si="1"/>
        <v>2.460702814792242</v>
      </c>
      <c r="U65" s="3" t="s">
        <v>105</v>
      </c>
    </row>
    <row r="66" spans="1:21" s="35" customFormat="1" ht="11.85" customHeight="1">
      <c r="A66" s="2" t="s">
        <v>206</v>
      </c>
      <c r="B66" s="237">
        <f t="shared" si="2"/>
        <v>-0.7538094934150905</v>
      </c>
      <c r="C66" s="237">
        <f t="shared" si="1"/>
        <v>-0.6221218743900749</v>
      </c>
      <c r="D66" s="237">
        <f t="shared" si="1"/>
        <v>-2.34476530117756</v>
      </c>
      <c r="E66" s="237">
        <f t="shared" si="1"/>
        <v>0.9776757995637126</v>
      </c>
      <c r="F66" s="237">
        <f t="shared" si="1"/>
        <v>1.5101446172839843</v>
      </c>
      <c r="G66" s="237">
        <f t="shared" si="1"/>
        <v>-1.3628619293214115</v>
      </c>
      <c r="H66" s="237">
        <f t="shared" si="1"/>
        <v>-1.9852132120307004</v>
      </c>
      <c r="I66" s="237">
        <f t="shared" si="1"/>
        <v>0.5010901865144461</v>
      </c>
      <c r="J66" s="237">
        <f t="shared" si="1"/>
        <v>-0.8699550122680222</v>
      </c>
      <c r="K66" s="237">
        <f t="shared" si="1"/>
        <v>-1.3403763045104142</v>
      </c>
      <c r="L66" s="237">
        <f t="shared" si="1"/>
        <v>0.46645184227931225</v>
      </c>
      <c r="M66" s="237">
        <f t="shared" si="1"/>
        <v>-1.6210613324471126</v>
      </c>
      <c r="N66" s="237">
        <f t="shared" si="1"/>
        <v>-0.26101002100959647</v>
      </c>
      <c r="O66" s="237">
        <f t="shared" si="1"/>
        <v>3.107783796500499</v>
      </c>
      <c r="P66" s="237">
        <f t="shared" si="1"/>
        <v>2.0977970771663905</v>
      </c>
      <c r="Q66" s="237">
        <f t="shared" si="1"/>
        <v>-0.09038203588063709</v>
      </c>
      <c r="R66" s="237">
        <f t="shared" si="1"/>
        <v>-0.7156536639451616</v>
      </c>
      <c r="S66" s="237">
        <f t="shared" si="1"/>
        <v>-0.8498369842597668</v>
      </c>
      <c r="T66" s="237">
        <f t="shared" si="1"/>
        <v>0.6939102721199077</v>
      </c>
      <c r="U66" s="3" t="s">
        <v>206</v>
      </c>
    </row>
    <row r="67" spans="1:21" s="35" customFormat="1" ht="11.85" customHeight="1">
      <c r="A67" s="2" t="s">
        <v>229</v>
      </c>
      <c r="B67" s="237">
        <f t="shared" si="2"/>
        <v>-0.5348915222056405</v>
      </c>
      <c r="C67" s="237">
        <f t="shared" si="1"/>
        <v>0.06466127895868112</v>
      </c>
      <c r="D67" s="237">
        <f t="shared" si="1"/>
        <v>-1.5680108778982742</v>
      </c>
      <c r="E67" s="237">
        <f t="shared" si="1"/>
        <v>0.568464262543273</v>
      </c>
      <c r="F67" s="237">
        <f t="shared" si="1"/>
        <v>-1.2697847459697158</v>
      </c>
      <c r="G67" s="237">
        <f t="shared" si="1"/>
        <v>1.6845316657348377</v>
      </c>
      <c r="H67" s="237">
        <f t="shared" si="1"/>
        <v>0.046129524230863694</v>
      </c>
      <c r="I67" s="237">
        <f t="shared" si="1"/>
        <v>0.41666768648039465</v>
      </c>
      <c r="J67" s="237">
        <f t="shared" si="1"/>
        <v>-1.76920646354381</v>
      </c>
      <c r="K67" s="237">
        <f t="shared" si="1"/>
        <v>-0.5000698667457613</v>
      </c>
      <c r="L67" s="237">
        <f t="shared" si="1"/>
        <v>-0.5345668191791333</v>
      </c>
      <c r="M67" s="237">
        <f t="shared" si="1"/>
        <v>-1.732267923128262</v>
      </c>
      <c r="N67" s="237">
        <f t="shared" si="1"/>
        <v>-0.36757986897004</v>
      </c>
      <c r="O67" s="237">
        <f t="shared" si="1"/>
        <v>-0.15908589895006742</v>
      </c>
      <c r="P67" s="237">
        <f t="shared" si="1"/>
        <v>-1.2527812996113283</v>
      </c>
      <c r="Q67" s="237">
        <f t="shared" si="1"/>
        <v>1.774007224840247</v>
      </c>
      <c r="R67" s="237">
        <f t="shared" si="1"/>
        <v>-0.3451776649746279</v>
      </c>
      <c r="S67" s="237">
        <f t="shared" si="1"/>
        <v>-0.41175701211111004</v>
      </c>
      <c r="T67" s="237">
        <f t="shared" si="1"/>
        <v>0.30733830076914614</v>
      </c>
      <c r="U67" s="3" t="s">
        <v>229</v>
      </c>
    </row>
    <row r="68" spans="1:21" s="35" customFormat="1" ht="11.85" customHeight="1">
      <c r="A68" s="2" t="s">
        <v>233</v>
      </c>
      <c r="B68" s="237">
        <f t="shared" si="2"/>
        <v>0.911813292887075</v>
      </c>
      <c r="C68" s="237">
        <f t="shared" si="1"/>
        <v>1.2727477140803245</v>
      </c>
      <c r="D68" s="237">
        <f t="shared" si="1"/>
        <v>0.8068000211768549</v>
      </c>
      <c r="E68" s="237">
        <f t="shared" si="1"/>
        <v>3.7032140070572837</v>
      </c>
      <c r="F68" s="237">
        <f t="shared" si="1"/>
        <v>0.9323423891870704</v>
      </c>
      <c r="G68" s="237">
        <f t="shared" si="1"/>
        <v>-1.1035967909739668</v>
      </c>
      <c r="H68" s="237">
        <f t="shared" si="1"/>
        <v>0.5972121763604434</v>
      </c>
      <c r="I68" s="237">
        <f t="shared" si="1"/>
        <v>2.071085454519192</v>
      </c>
      <c r="J68" s="237">
        <f t="shared" si="1"/>
        <v>2.0732727652537477</v>
      </c>
      <c r="K68" s="237">
        <f t="shared" si="1"/>
        <v>1.1922151014682782</v>
      </c>
      <c r="L68" s="237">
        <f t="shared" si="1"/>
        <v>1.2620625957009395</v>
      </c>
      <c r="M68" s="237">
        <f t="shared" si="1"/>
        <v>3.2522809217020665</v>
      </c>
      <c r="N68" s="237">
        <f t="shared" si="1"/>
        <v>2.872219615948083</v>
      </c>
      <c r="O68" s="237">
        <f t="shared" si="1"/>
        <v>1.6126770008177544</v>
      </c>
      <c r="P68" s="237">
        <f t="shared" si="1"/>
        <v>1.0766066354155157</v>
      </c>
      <c r="Q68" s="237">
        <f t="shared" si="1"/>
        <v>3.9739377161604637</v>
      </c>
      <c r="R68" s="237">
        <f t="shared" si="1"/>
        <v>1.3141809290953717</v>
      </c>
      <c r="S68" s="237">
        <f t="shared" si="1"/>
        <v>1.1273071155123233</v>
      </c>
      <c r="T68" s="237">
        <f t="shared" si="1"/>
        <v>2.8981577757066788</v>
      </c>
      <c r="U68" s="3" t="s">
        <v>233</v>
      </c>
    </row>
    <row r="69" spans="1:21" s="35" customFormat="1" ht="11.85" customHeight="1">
      <c r="A69" s="2" t="s">
        <v>234</v>
      </c>
      <c r="B69" s="237">
        <f t="shared" si="2"/>
        <v>1.6779173187257754</v>
      </c>
      <c r="C69" s="237">
        <f t="shared" si="1"/>
        <v>0.24310798615184126</v>
      </c>
      <c r="D69" s="237">
        <f t="shared" si="1"/>
        <v>1.4360069206538242</v>
      </c>
      <c r="E69" s="237">
        <f t="shared" si="1"/>
        <v>0.6706905233780418</v>
      </c>
      <c r="F69" s="237">
        <f t="shared" si="1"/>
        <v>0.2247101616377165</v>
      </c>
      <c r="G69" s="237">
        <f t="shared" si="1"/>
        <v>1.2281168625479069</v>
      </c>
      <c r="H69" s="237">
        <f t="shared" si="1"/>
        <v>-0.5223478378103863</v>
      </c>
      <c r="I69" s="237">
        <f t="shared" si="1"/>
        <v>-0.0894205211319985</v>
      </c>
      <c r="J69" s="237">
        <f t="shared" si="1"/>
        <v>-1.3975485987068055</v>
      </c>
      <c r="K69" s="237">
        <f t="shared" si="1"/>
        <v>0.4158060582116718</v>
      </c>
      <c r="L69" s="237">
        <f t="shared" si="1"/>
        <v>1.5255392543857198</v>
      </c>
      <c r="M69" s="237">
        <f t="shared" si="1"/>
        <v>-0.07547525035987235</v>
      </c>
      <c r="N69" s="237">
        <f t="shared" si="1"/>
        <v>2.4411470458269378</v>
      </c>
      <c r="O69" s="237">
        <f t="shared" si="1"/>
        <v>0.7375989394758875</v>
      </c>
      <c r="P69" s="237">
        <f t="shared" si="1"/>
        <v>-0.23397647193989712</v>
      </c>
      <c r="Q69" s="237">
        <f t="shared" si="1"/>
        <v>0.7753513976622344</v>
      </c>
      <c r="R69" s="237">
        <f t="shared" si="1"/>
        <v>0.5530417295123158</v>
      </c>
      <c r="S69" s="237">
        <f t="shared" si="1"/>
        <v>0.38340642067842623</v>
      </c>
      <c r="T69" s="237">
        <f t="shared" si="1"/>
        <v>1.2036752653008733</v>
      </c>
      <c r="U69" s="3" t="s">
        <v>234</v>
      </c>
    </row>
    <row r="70" spans="1:21" ht="11.85" customHeight="1">
      <c r="A70" s="2" t="s">
        <v>251</v>
      </c>
      <c r="B70" s="237">
        <f t="shared" si="2"/>
        <v>-0.20074802842697181</v>
      </c>
      <c r="C70" s="237">
        <f t="shared" si="1"/>
        <v>0.8718851834209005</v>
      </c>
      <c r="D70" s="237">
        <f t="shared" si="1"/>
        <v>2.309929599799503</v>
      </c>
      <c r="E70" s="237">
        <f t="shared" si="1"/>
        <v>0.8503450634362935</v>
      </c>
      <c r="F70" s="237">
        <f t="shared" si="1"/>
        <v>0.9720507867279906</v>
      </c>
      <c r="G70" s="237">
        <f t="shared" si="1"/>
        <v>0.20781873660500594</v>
      </c>
      <c r="H70" s="237">
        <f t="shared" si="1"/>
        <v>1.3905125091731065</v>
      </c>
      <c r="I70" s="237">
        <f t="shared" si="1"/>
        <v>1.160853408578106</v>
      </c>
      <c r="J70" s="237">
        <f t="shared" si="1"/>
        <v>4.633202000576702</v>
      </c>
      <c r="K70" s="237">
        <f t="shared" si="1"/>
        <v>0.1906143090827186</v>
      </c>
      <c r="L70" s="237">
        <f t="shared" si="1"/>
        <v>0.2722274952394912</v>
      </c>
      <c r="M70" s="237">
        <f t="shared" si="1"/>
        <v>-1.5445456589356468</v>
      </c>
      <c r="N70" s="237">
        <f t="shared" si="1"/>
        <v>0.9800721764725182</v>
      </c>
      <c r="O70" s="237">
        <f t="shared" si="1"/>
        <v>1.471807254529807</v>
      </c>
      <c r="P70" s="237">
        <f t="shared" si="1"/>
        <v>0.8200798310423068</v>
      </c>
      <c r="Q70" s="237">
        <f t="shared" si="1"/>
        <v>1.1658056866658058</v>
      </c>
      <c r="R70" s="237">
        <f t="shared" si="1"/>
        <v>0.9699999999999989</v>
      </c>
      <c r="S70" s="237">
        <f t="shared" si="1"/>
        <v>0.8665272891547886</v>
      </c>
      <c r="T70" s="237">
        <f t="shared" si="1"/>
        <v>1.102972079781921</v>
      </c>
      <c r="U70" s="3" t="s">
        <v>251</v>
      </c>
    </row>
    <row r="71" spans="1:21" ht="11.85" customHeight="1">
      <c r="A71" s="2" t="s">
        <v>267</v>
      </c>
      <c r="B71" s="237">
        <f t="shared" si="2"/>
        <v>2.2117417071707166</v>
      </c>
      <c r="C71" s="237">
        <f t="shared" si="1"/>
        <v>2.095959770792888</v>
      </c>
      <c r="D71" s="237">
        <f t="shared" si="1"/>
        <v>0.9128115555781022</v>
      </c>
      <c r="E71" s="237">
        <f t="shared" si="1"/>
        <v>1.1563300341928198</v>
      </c>
      <c r="F71" s="237">
        <f t="shared" si="1"/>
        <v>0.13502349950410064</v>
      </c>
      <c r="G71" s="237">
        <f t="shared" si="1"/>
        <v>0.12164123624134504</v>
      </c>
      <c r="H71" s="237">
        <f t="shared" si="1"/>
        <v>0.37994486304046404</v>
      </c>
      <c r="I71" s="237">
        <f t="shared" si="1"/>
        <v>2.9741721300748196</v>
      </c>
      <c r="J71" s="237">
        <f t="shared" si="1"/>
        <v>-0.21450891854676968</v>
      </c>
      <c r="K71" s="237">
        <f t="shared" si="1"/>
        <v>1.294723596767895</v>
      </c>
      <c r="L71" s="237">
        <f t="shared" si="1"/>
        <v>0.6176246804847239</v>
      </c>
      <c r="M71" s="237">
        <f t="shared" si="1"/>
        <v>1.1785283097423616</v>
      </c>
      <c r="N71" s="237">
        <f t="shared" si="1"/>
        <v>1.2364276279025006</v>
      </c>
      <c r="O71" s="237">
        <f t="shared" si="1"/>
        <v>0.9180325808143124</v>
      </c>
      <c r="P71" s="237">
        <f t="shared" si="1"/>
        <v>1.4876812306587652</v>
      </c>
      <c r="Q71" s="237">
        <f t="shared" si="1"/>
        <v>1.6716240173353185</v>
      </c>
      <c r="R71" s="237">
        <f t="shared" si="1"/>
        <v>1.3073190056452404</v>
      </c>
      <c r="S71" s="237">
        <f t="shared" si="1"/>
        <v>1.3042560092113291</v>
      </c>
      <c r="T71" s="237">
        <f t="shared" si="1"/>
        <v>1.4530303283707013</v>
      </c>
      <c r="U71" s="3" t="s">
        <v>267</v>
      </c>
    </row>
    <row r="72" spans="1:21" ht="11.85" customHeight="1">
      <c r="A72" s="2" t="s">
        <v>268</v>
      </c>
      <c r="B72" s="237">
        <f t="shared" si="2"/>
        <v>0.7698608688712341</v>
      </c>
      <c r="C72" s="237">
        <f t="shared" si="1"/>
        <v>-1.2507367384591248</v>
      </c>
      <c r="D72" s="237">
        <f t="shared" si="1"/>
        <v>0.6797007847473537</v>
      </c>
      <c r="E72" s="237">
        <f t="shared" si="1"/>
        <v>-0.47655237316007515</v>
      </c>
      <c r="F72" s="237">
        <f t="shared" si="1"/>
        <v>-2.20140240840027</v>
      </c>
      <c r="G72" s="237">
        <f t="shared" si="1"/>
        <v>-1.5550656045854225</v>
      </c>
      <c r="H72" s="237">
        <f t="shared" si="1"/>
        <v>-0.9634050877711928</v>
      </c>
      <c r="I72" s="237">
        <f t="shared" si="1"/>
        <v>-2.78821585468053</v>
      </c>
      <c r="J72" s="237">
        <f t="shared" si="1"/>
        <v>-0.13366665579468417</v>
      </c>
      <c r="K72" s="237">
        <f t="shared" si="1"/>
        <v>-0.11073326637330183</v>
      </c>
      <c r="L72" s="237">
        <f t="shared" si="1"/>
        <v>-0.6997857803603438</v>
      </c>
      <c r="M72" s="237">
        <f t="shared" si="1"/>
        <v>-1.0703297162695264</v>
      </c>
      <c r="N72" s="237">
        <f t="shared" si="1"/>
        <v>-0.1965285988800929</v>
      </c>
      <c r="O72" s="237">
        <f t="shared" si="1"/>
        <v>-0.48968205817621424</v>
      </c>
      <c r="P72" s="237">
        <f t="shared" si="1"/>
        <v>-1.1169410624592189</v>
      </c>
      <c r="Q72" s="237">
        <f t="shared" si="1"/>
        <v>-0.5198343768689284</v>
      </c>
      <c r="R72" s="237">
        <f t="shared" si="1"/>
        <v>-0.4008211946427025</v>
      </c>
      <c r="S72" s="237">
        <f t="shared" si="1"/>
        <v>-0.44454044479357435</v>
      </c>
      <c r="T72" s="237">
        <f t="shared" si="1"/>
        <v>-0.6737806036898775</v>
      </c>
      <c r="U72" s="3" t="s">
        <v>268</v>
      </c>
    </row>
    <row r="73" spans="1:21" ht="11.85" customHeight="1">
      <c r="A73" s="2" t="s">
        <v>270</v>
      </c>
      <c r="B73" s="237">
        <f t="shared" si="2"/>
        <v>-0.9329176534195369</v>
      </c>
      <c r="C73" s="237">
        <f t="shared" si="1"/>
        <v>0.7021324114979279</v>
      </c>
      <c r="D73" s="237">
        <f t="shared" si="1"/>
        <v>0.3991319264466995</v>
      </c>
      <c r="E73" s="237">
        <f t="shared" si="1"/>
        <v>1.191484585713141</v>
      </c>
      <c r="F73" s="237">
        <f t="shared" si="1"/>
        <v>-2.061875454320372</v>
      </c>
      <c r="G73" s="237">
        <f t="shared" si="1"/>
        <v>1.5615543839097228</v>
      </c>
      <c r="H73" s="237">
        <f t="shared" si="1"/>
        <v>0.4963734389199743</v>
      </c>
      <c r="I73" s="237">
        <f t="shared" si="1"/>
        <v>3.6730499227737567</v>
      </c>
      <c r="J73" s="237">
        <f t="shared" si="1"/>
        <v>1.1395016612276976</v>
      </c>
      <c r="K73" s="237">
        <f t="shared" si="1"/>
        <v>-0.9667178155582974</v>
      </c>
      <c r="L73" s="237">
        <f t="shared" si="1"/>
        <v>-0.25692002429646266</v>
      </c>
      <c r="M73" s="237">
        <f aca="true" t="shared" si="3" ref="M73:T76">M39/M38*100-100</f>
        <v>-1.9717551025454725</v>
      </c>
      <c r="N73" s="237">
        <f t="shared" si="3"/>
        <v>0.9214423268846303</v>
      </c>
      <c r="O73" s="237">
        <f t="shared" si="3"/>
        <v>1.4734575515210366</v>
      </c>
      <c r="P73" s="237">
        <f t="shared" si="3"/>
        <v>1.1466878517727679</v>
      </c>
      <c r="Q73" s="237">
        <f t="shared" si="3"/>
        <v>0.15568800183052645</v>
      </c>
      <c r="R73" s="237">
        <f t="shared" si="3"/>
        <v>0.13741656851198059</v>
      </c>
      <c r="S73" s="237">
        <f t="shared" si="3"/>
        <v>-0.039444872571721135</v>
      </c>
      <c r="T73" s="237">
        <f t="shared" si="3"/>
        <v>1.2748417220715993</v>
      </c>
      <c r="U73" s="3" t="s">
        <v>270</v>
      </c>
    </row>
    <row r="74" spans="1:21" ht="12.75">
      <c r="A74" s="2" t="s">
        <v>272</v>
      </c>
      <c r="B74" s="237">
        <f t="shared" si="2"/>
        <v>-3.8010015594351216</v>
      </c>
      <c r="C74" s="237">
        <f aca="true" t="shared" si="4" ref="C74:L76">C40/C39*100-100</f>
        <v>-3.07366946452278</v>
      </c>
      <c r="D74" s="237">
        <f t="shared" si="4"/>
        <v>-2.0060478166328437</v>
      </c>
      <c r="E74" s="237">
        <f t="shared" si="4"/>
        <v>-1.6029622362892582</v>
      </c>
      <c r="F74" s="237">
        <f t="shared" si="4"/>
        <v>-4.139322289848721</v>
      </c>
      <c r="G74" s="237">
        <f t="shared" si="4"/>
        <v>-4.643555635051101</v>
      </c>
      <c r="H74" s="237">
        <f t="shared" si="4"/>
        <v>-3.9747691129110763</v>
      </c>
      <c r="I74" s="237">
        <f t="shared" si="4"/>
        <v>-2.5089307230125684</v>
      </c>
      <c r="J74" s="237">
        <f t="shared" si="4"/>
        <v>-3.1001565491543346</v>
      </c>
      <c r="K74" s="237">
        <f t="shared" si="4"/>
        <v>-2.3233748517343003</v>
      </c>
      <c r="L74" s="237">
        <f t="shared" si="4"/>
        <v>-2.3135413544476506</v>
      </c>
      <c r="M74" s="237">
        <f t="shared" si="3"/>
        <v>-3.160801394211404</v>
      </c>
      <c r="N74" s="237">
        <f t="shared" si="3"/>
        <v>-2.757206777576016</v>
      </c>
      <c r="O74" s="237">
        <f t="shared" si="3"/>
        <v>-1.200481035264886</v>
      </c>
      <c r="P74" s="237">
        <f t="shared" si="3"/>
        <v>-1.4476422322495495</v>
      </c>
      <c r="Q74" s="237">
        <f t="shared" si="3"/>
        <v>-1.2221920807069608</v>
      </c>
      <c r="R74" s="237">
        <f t="shared" si="3"/>
        <v>-2.9209958831601597</v>
      </c>
      <c r="S74" s="237">
        <f t="shared" si="3"/>
        <v>-3.0936404151402996</v>
      </c>
      <c r="T74" s="237">
        <f t="shared" si="3"/>
        <v>-1.970932843268173</v>
      </c>
      <c r="U74" s="3" t="s">
        <v>272</v>
      </c>
    </row>
    <row r="75" spans="1:21" ht="12.75">
      <c r="A75" s="2" t="s">
        <v>275</v>
      </c>
      <c r="B75" s="237">
        <f t="shared" si="2"/>
        <v>3.245454675960005</v>
      </c>
      <c r="C75" s="237">
        <f t="shared" si="4"/>
        <v>2.727249128854737</v>
      </c>
      <c r="D75" s="237">
        <f t="shared" si="4"/>
        <v>2.084181770931721</v>
      </c>
      <c r="E75" s="237">
        <f t="shared" si="4"/>
        <v>1.600806990679132</v>
      </c>
      <c r="F75" s="237">
        <f t="shared" si="4"/>
        <v>5.985028375339581</v>
      </c>
      <c r="G75" s="237">
        <f t="shared" si="4"/>
        <v>3.690760262904689</v>
      </c>
      <c r="H75" s="237">
        <f t="shared" si="4"/>
        <v>2.3552533631920056</v>
      </c>
      <c r="I75" s="237">
        <f t="shared" si="4"/>
        <v>2.238742883377114</v>
      </c>
      <c r="J75" s="237">
        <f t="shared" si="4"/>
        <v>0.6679886152133605</v>
      </c>
      <c r="K75" s="237">
        <f t="shared" si="4"/>
        <v>1.4796847828251032</v>
      </c>
      <c r="L75" s="237">
        <f t="shared" si="4"/>
        <v>8.603932379977238</v>
      </c>
      <c r="M75" s="237">
        <f t="shared" si="3"/>
        <v>1.9983021274974533</v>
      </c>
      <c r="N75" s="237">
        <f t="shared" si="3"/>
        <v>1.973519874151421</v>
      </c>
      <c r="O75" s="237">
        <f t="shared" si="3"/>
        <v>2.4379844628130485</v>
      </c>
      <c r="P75" s="237">
        <f t="shared" si="3"/>
        <v>0.6183147762227179</v>
      </c>
      <c r="Q75" s="237">
        <f t="shared" si="3"/>
        <v>2.6722524723833914</v>
      </c>
      <c r="R75" s="237">
        <f t="shared" si="3"/>
        <v>2.483844911147017</v>
      </c>
      <c r="S75" s="237">
        <f t="shared" si="3"/>
        <v>2.542104021302592</v>
      </c>
      <c r="T75" s="237">
        <f t="shared" si="3"/>
        <v>2.13860103596717</v>
      </c>
      <c r="U75" s="3" t="s">
        <v>275</v>
      </c>
    </row>
    <row r="76" spans="1:21" ht="12.75">
      <c r="A76" s="2" t="s">
        <v>277</v>
      </c>
      <c r="B76" s="237">
        <f t="shared" si="2"/>
        <v>0.18040750084911394</v>
      </c>
      <c r="C76" s="237">
        <f t="shared" si="4"/>
        <v>0.6799470412199611</v>
      </c>
      <c r="D76" s="237">
        <f t="shared" si="4"/>
        <v>1.4853940528940512</v>
      </c>
      <c r="E76" s="237">
        <f t="shared" si="4"/>
        <v>2.2558373329052444</v>
      </c>
      <c r="F76" s="237">
        <f t="shared" si="4"/>
        <v>3.615651476701757</v>
      </c>
      <c r="G76" s="237">
        <f t="shared" si="4"/>
        <v>2.2726010957815106</v>
      </c>
      <c r="H76" s="237">
        <f t="shared" si="4"/>
        <v>0.29628769411409905</v>
      </c>
      <c r="I76" s="237">
        <f t="shared" si="4"/>
        <v>-0.4237473251775441</v>
      </c>
      <c r="J76" s="237">
        <f t="shared" si="4"/>
        <v>-0.1017585829872587</v>
      </c>
      <c r="K76" s="237">
        <f t="shared" si="4"/>
        <v>-0.2373023627188786</v>
      </c>
      <c r="L76" s="237">
        <f t="shared" si="4"/>
        <v>-1.2990225634422785</v>
      </c>
      <c r="M76" s="237">
        <f t="shared" si="3"/>
        <v>1.2364892552295288</v>
      </c>
      <c r="N76" s="237">
        <f t="shared" si="3"/>
        <v>1.8256027975920261</v>
      </c>
      <c r="O76" s="237">
        <f t="shared" si="3"/>
        <v>2.3915863176543297</v>
      </c>
      <c r="P76" s="237">
        <f t="shared" si="3"/>
        <v>0.07473560038494043</v>
      </c>
      <c r="Q76" s="237">
        <f t="shared" si="3"/>
        <v>0.987944082708438</v>
      </c>
      <c r="R76" s="237">
        <f t="shared" si="3"/>
        <v>0.4630541871921281</v>
      </c>
      <c r="S76" s="237">
        <f t="shared" si="3"/>
        <v>0.24138481628259</v>
      </c>
      <c r="T76" s="237">
        <f t="shared" si="3"/>
        <v>1.591110225615111</v>
      </c>
      <c r="U76" s="3" t="s">
        <v>277</v>
      </c>
    </row>
  </sheetData>
  <mergeCells count="25">
    <mergeCell ref="A5:A7"/>
    <mergeCell ref="B5:B7"/>
    <mergeCell ref="C5:C7"/>
    <mergeCell ref="D5:D7"/>
    <mergeCell ref="E5:E7"/>
    <mergeCell ref="L5:L7"/>
    <mergeCell ref="B9:K9"/>
    <mergeCell ref="L9:T9"/>
    <mergeCell ref="B44:K44"/>
    <mergeCell ref="L44:T44"/>
    <mergeCell ref="F5:F7"/>
    <mergeCell ref="G5:G7"/>
    <mergeCell ref="H5:H7"/>
    <mergeCell ref="I5:I7"/>
    <mergeCell ref="J5:J7"/>
    <mergeCell ref="K5:K7"/>
    <mergeCell ref="S5:S7"/>
    <mergeCell ref="T5:T7"/>
    <mergeCell ref="U5:U7"/>
    <mergeCell ref="M5:M7"/>
    <mergeCell ref="N5:N7"/>
    <mergeCell ref="O5:O7"/>
    <mergeCell ref="P5:P7"/>
    <mergeCell ref="Q5:Q7"/>
    <mergeCell ref="R5:R7"/>
  </mergeCells>
  <printOptions horizontalCentered="1"/>
  <pageMargins left="0.7086614173228347" right="0.7086614173228347" top="0.5905511811023623" bottom="0.7086614173228347" header="0.07874015748031496" footer="0.07874015748031496"/>
  <pageSetup horizontalDpi="600" verticalDpi="600" orientation="portrait" paperSize="9" scale="86" r:id="rId1"/>
  <headerFooter differentOddEven="1">
    <oddHeader>&amp;C36</oddHeader>
    <evenHeader>&amp;C37</evenHeader>
  </headerFooter>
  <colBreaks count="2" manualBreakCount="2">
    <brk id="11" max="16383" man="1"/>
    <brk id="21" max="16383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C76"/>
  <sheetViews>
    <sheetView workbookViewId="0" topLeftCell="A1">
      <pane ySplit="7" topLeftCell="A8" activePane="bottomLeft" state="frozen"/>
      <selection pane="topLeft" activeCell="E29" sqref="E29"/>
      <selection pane="bottomLeft" activeCell="V1" sqref="V1"/>
    </sheetView>
  </sheetViews>
  <sheetFormatPr defaultColWidth="11.421875" defaultRowHeight="12.75"/>
  <cols>
    <col min="1" max="1" width="5.57421875" style="5" customWidth="1"/>
    <col min="2" max="9" width="8.7109375" style="5" customWidth="1"/>
    <col min="10" max="12" width="8.7109375" style="29" customWidth="1"/>
    <col min="13" max="17" width="8.7109375" style="5" customWidth="1"/>
    <col min="18" max="20" width="10.7109375" style="5" customWidth="1"/>
    <col min="21" max="21" width="5.57421875" style="40" customWidth="1"/>
    <col min="22" max="16384" width="11.421875" style="5" customWidth="1"/>
  </cols>
  <sheetData>
    <row r="1" spans="1:21" ht="7.5" customHeight="1">
      <c r="A1" s="11"/>
      <c r="U1" s="13"/>
    </row>
    <row r="2" ht="7.5" customHeight="1"/>
    <row r="3" spans="11:21" s="30" customFormat="1" ht="15.2" customHeight="1">
      <c r="K3" s="31" t="s">
        <v>273</v>
      </c>
      <c r="L3" s="32" t="s">
        <v>284</v>
      </c>
      <c r="U3" s="33"/>
    </row>
    <row r="4" spans="1:21" s="35" customFormat="1" ht="12.75" customHeight="1">
      <c r="A4" s="34"/>
      <c r="E4" s="34"/>
      <c r="I4" s="34"/>
      <c r="J4" s="36"/>
      <c r="K4" s="37"/>
      <c r="L4" s="38"/>
      <c r="U4" s="39"/>
    </row>
    <row r="5" spans="1:21" s="40" customFormat="1" ht="12.75" customHeight="1">
      <c r="A5" s="415" t="s">
        <v>225</v>
      </c>
      <c r="B5" s="413" t="s">
        <v>12</v>
      </c>
      <c r="C5" s="413" t="s">
        <v>9</v>
      </c>
      <c r="D5" s="413" t="s">
        <v>92</v>
      </c>
      <c r="E5" s="410" t="s">
        <v>13</v>
      </c>
      <c r="F5" s="413" t="s">
        <v>14</v>
      </c>
      <c r="G5" s="413" t="s">
        <v>15</v>
      </c>
      <c r="H5" s="413" t="s">
        <v>16</v>
      </c>
      <c r="I5" s="413" t="s">
        <v>17</v>
      </c>
      <c r="J5" s="413" t="s">
        <v>18</v>
      </c>
      <c r="K5" s="413" t="s">
        <v>19</v>
      </c>
      <c r="L5" s="413" t="s">
        <v>20</v>
      </c>
      <c r="M5" s="413" t="s">
        <v>21</v>
      </c>
      <c r="N5" s="413" t="s">
        <v>22</v>
      </c>
      <c r="O5" s="413" t="s">
        <v>23</v>
      </c>
      <c r="P5" s="413" t="s">
        <v>24</v>
      </c>
      <c r="Q5" s="413" t="s">
        <v>25</v>
      </c>
      <c r="R5" s="413" t="s">
        <v>48</v>
      </c>
      <c r="S5" s="414" t="s">
        <v>285</v>
      </c>
      <c r="T5" s="414" t="s">
        <v>286</v>
      </c>
      <c r="U5" s="349" t="s">
        <v>0</v>
      </c>
    </row>
    <row r="6" spans="1:21" s="40" customFormat="1" ht="12.75" customHeight="1">
      <c r="A6" s="416"/>
      <c r="B6" s="413"/>
      <c r="C6" s="413"/>
      <c r="D6" s="413"/>
      <c r="E6" s="411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4"/>
      <c r="T6" s="414"/>
      <c r="U6" s="408"/>
    </row>
    <row r="7" spans="1:21" s="41" customFormat="1" ht="12.75" customHeight="1">
      <c r="A7" s="417"/>
      <c r="B7" s="413"/>
      <c r="C7" s="413"/>
      <c r="D7" s="413"/>
      <c r="E7" s="412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4"/>
      <c r="T7" s="414"/>
      <c r="U7" s="409"/>
    </row>
    <row r="8" s="42" customFormat="1" ht="6.2" customHeight="1">
      <c r="U8" s="6"/>
    </row>
    <row r="9" spans="2:20" s="38" customFormat="1" ht="11.85" customHeight="1">
      <c r="B9" s="338" t="s">
        <v>95</v>
      </c>
      <c r="C9" s="338"/>
      <c r="D9" s="338"/>
      <c r="E9" s="338"/>
      <c r="F9" s="338"/>
      <c r="G9" s="338"/>
      <c r="H9" s="338"/>
      <c r="I9" s="338"/>
      <c r="J9" s="338"/>
      <c r="K9" s="338"/>
      <c r="L9" s="338" t="s">
        <v>95</v>
      </c>
      <c r="M9" s="338"/>
      <c r="N9" s="338"/>
      <c r="O9" s="338"/>
      <c r="P9" s="338"/>
      <c r="Q9" s="338"/>
      <c r="R9" s="338"/>
      <c r="S9" s="338"/>
      <c r="T9" s="338"/>
    </row>
    <row r="10" spans="1:21" s="38" customFormat="1" ht="6.2" customHeight="1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</row>
    <row r="11" spans="1:21" s="38" customFormat="1" ht="12.75" customHeight="1">
      <c r="A11" s="2" t="s">
        <v>138</v>
      </c>
      <c r="B11" s="132" t="s">
        <v>148</v>
      </c>
      <c r="C11" s="132" t="s">
        <v>148</v>
      </c>
      <c r="D11" s="132" t="s">
        <v>148</v>
      </c>
      <c r="E11" s="132" t="s">
        <v>148</v>
      </c>
      <c r="F11" s="132" t="s">
        <v>148</v>
      </c>
      <c r="G11" s="132" t="s">
        <v>148</v>
      </c>
      <c r="H11" s="132" t="s">
        <v>148</v>
      </c>
      <c r="I11" s="132" t="s">
        <v>148</v>
      </c>
      <c r="J11" s="132" t="s">
        <v>148</v>
      </c>
      <c r="K11" s="132" t="s">
        <v>148</v>
      </c>
      <c r="L11" s="132" t="s">
        <v>148</v>
      </c>
      <c r="M11" s="132" t="s">
        <v>148</v>
      </c>
      <c r="N11" s="132" t="s">
        <v>148</v>
      </c>
      <c r="O11" s="132" t="s">
        <v>148</v>
      </c>
      <c r="P11" s="132" t="s">
        <v>148</v>
      </c>
      <c r="Q11" s="132" t="s">
        <v>148</v>
      </c>
      <c r="R11" s="132" t="s">
        <v>148</v>
      </c>
      <c r="S11" s="132" t="s">
        <v>148</v>
      </c>
      <c r="T11" s="132" t="s">
        <v>148</v>
      </c>
      <c r="U11" s="3" t="s">
        <v>138</v>
      </c>
    </row>
    <row r="12" spans="1:21" s="38" customFormat="1" ht="12.75" customHeight="1">
      <c r="A12" s="2" t="s">
        <v>139</v>
      </c>
      <c r="B12" s="132" t="s">
        <v>148</v>
      </c>
      <c r="C12" s="132" t="s">
        <v>148</v>
      </c>
      <c r="D12" s="132" t="s">
        <v>148</v>
      </c>
      <c r="E12" s="132" t="s">
        <v>148</v>
      </c>
      <c r="F12" s="132" t="s">
        <v>148</v>
      </c>
      <c r="G12" s="132" t="s">
        <v>148</v>
      </c>
      <c r="H12" s="132" t="s">
        <v>148</v>
      </c>
      <c r="I12" s="132" t="s">
        <v>148</v>
      </c>
      <c r="J12" s="132" t="s">
        <v>148</v>
      </c>
      <c r="K12" s="132" t="s">
        <v>148</v>
      </c>
      <c r="L12" s="132" t="s">
        <v>148</v>
      </c>
      <c r="M12" s="132" t="s">
        <v>148</v>
      </c>
      <c r="N12" s="132" t="s">
        <v>148</v>
      </c>
      <c r="O12" s="132" t="s">
        <v>148</v>
      </c>
      <c r="P12" s="132" t="s">
        <v>148</v>
      </c>
      <c r="Q12" s="132" t="s">
        <v>148</v>
      </c>
      <c r="R12" s="132" t="s">
        <v>148</v>
      </c>
      <c r="S12" s="132" t="s">
        <v>148</v>
      </c>
      <c r="T12" s="132" t="s">
        <v>148</v>
      </c>
      <c r="U12" s="3" t="s">
        <v>139</v>
      </c>
    </row>
    <row r="13" spans="1:21" s="38" customFormat="1" ht="12.75" customHeight="1">
      <c r="A13" s="2" t="s">
        <v>140</v>
      </c>
      <c r="B13" s="132" t="s">
        <v>148</v>
      </c>
      <c r="C13" s="132" t="s">
        <v>148</v>
      </c>
      <c r="D13" s="132" t="s">
        <v>148</v>
      </c>
      <c r="E13" s="132" t="s">
        <v>148</v>
      </c>
      <c r="F13" s="132" t="s">
        <v>148</v>
      </c>
      <c r="G13" s="132" t="s">
        <v>148</v>
      </c>
      <c r="H13" s="132" t="s">
        <v>148</v>
      </c>
      <c r="I13" s="132" t="s">
        <v>148</v>
      </c>
      <c r="J13" s="132" t="s">
        <v>148</v>
      </c>
      <c r="K13" s="132" t="s">
        <v>148</v>
      </c>
      <c r="L13" s="132" t="s">
        <v>148</v>
      </c>
      <c r="M13" s="132" t="s">
        <v>148</v>
      </c>
      <c r="N13" s="132" t="s">
        <v>148</v>
      </c>
      <c r="O13" s="132" t="s">
        <v>148</v>
      </c>
      <c r="P13" s="132" t="s">
        <v>148</v>
      </c>
      <c r="Q13" s="132" t="s">
        <v>148</v>
      </c>
      <c r="R13" s="132" t="s">
        <v>148</v>
      </c>
      <c r="S13" s="132" t="s">
        <v>148</v>
      </c>
      <c r="T13" s="132" t="s">
        <v>148</v>
      </c>
      <c r="U13" s="3" t="s">
        <v>140</v>
      </c>
    </row>
    <row r="14" spans="1:21" s="38" customFormat="1" ht="12.75" customHeight="1">
      <c r="A14" s="2" t="s">
        <v>141</v>
      </c>
      <c r="B14" s="132" t="s">
        <v>148</v>
      </c>
      <c r="C14" s="132" t="s">
        <v>148</v>
      </c>
      <c r="D14" s="132" t="s">
        <v>148</v>
      </c>
      <c r="E14" s="132" t="s">
        <v>148</v>
      </c>
      <c r="F14" s="132" t="s">
        <v>148</v>
      </c>
      <c r="G14" s="132" t="s">
        <v>148</v>
      </c>
      <c r="H14" s="132" t="s">
        <v>148</v>
      </c>
      <c r="I14" s="132" t="s">
        <v>148</v>
      </c>
      <c r="J14" s="132" t="s">
        <v>148</v>
      </c>
      <c r="K14" s="132" t="s">
        <v>148</v>
      </c>
      <c r="L14" s="132" t="s">
        <v>148</v>
      </c>
      <c r="M14" s="132" t="s">
        <v>148</v>
      </c>
      <c r="N14" s="132" t="s">
        <v>148</v>
      </c>
      <c r="O14" s="132" t="s">
        <v>148</v>
      </c>
      <c r="P14" s="132" t="s">
        <v>148</v>
      </c>
      <c r="Q14" s="132" t="s">
        <v>148</v>
      </c>
      <c r="R14" s="132" t="s">
        <v>148</v>
      </c>
      <c r="S14" s="132" t="s">
        <v>148</v>
      </c>
      <c r="T14" s="132" t="s">
        <v>148</v>
      </c>
      <c r="U14" s="3" t="s">
        <v>141</v>
      </c>
    </row>
    <row r="15" spans="1:21" s="38" customFormat="1" ht="12.75" customHeight="1">
      <c r="A15" s="2" t="s">
        <v>142</v>
      </c>
      <c r="B15" s="132" t="s">
        <v>148</v>
      </c>
      <c r="C15" s="132" t="s">
        <v>148</v>
      </c>
      <c r="D15" s="132" t="s">
        <v>148</v>
      </c>
      <c r="E15" s="132" t="s">
        <v>148</v>
      </c>
      <c r="F15" s="132" t="s">
        <v>148</v>
      </c>
      <c r="G15" s="132" t="s">
        <v>148</v>
      </c>
      <c r="H15" s="132" t="s">
        <v>148</v>
      </c>
      <c r="I15" s="132" t="s">
        <v>148</v>
      </c>
      <c r="J15" s="132" t="s">
        <v>148</v>
      </c>
      <c r="K15" s="132" t="s">
        <v>148</v>
      </c>
      <c r="L15" s="132" t="s">
        <v>148</v>
      </c>
      <c r="M15" s="132" t="s">
        <v>148</v>
      </c>
      <c r="N15" s="132" t="s">
        <v>148</v>
      </c>
      <c r="O15" s="132" t="s">
        <v>148</v>
      </c>
      <c r="P15" s="132" t="s">
        <v>148</v>
      </c>
      <c r="Q15" s="132" t="s">
        <v>148</v>
      </c>
      <c r="R15" s="132" t="s">
        <v>148</v>
      </c>
      <c r="S15" s="132" t="s">
        <v>148</v>
      </c>
      <c r="T15" s="132" t="s">
        <v>148</v>
      </c>
      <c r="U15" s="3" t="s">
        <v>142</v>
      </c>
    </row>
    <row r="16" spans="1:21" s="38" customFormat="1" ht="11.85" customHeight="1">
      <c r="A16" s="2" t="s">
        <v>143</v>
      </c>
      <c r="B16" s="132" t="s">
        <v>148</v>
      </c>
      <c r="C16" s="132" t="s">
        <v>148</v>
      </c>
      <c r="D16" s="132" t="s">
        <v>148</v>
      </c>
      <c r="E16" s="132" t="s">
        <v>148</v>
      </c>
      <c r="F16" s="132" t="s">
        <v>148</v>
      </c>
      <c r="G16" s="132" t="s">
        <v>148</v>
      </c>
      <c r="H16" s="132" t="s">
        <v>148</v>
      </c>
      <c r="I16" s="132" t="s">
        <v>148</v>
      </c>
      <c r="J16" s="132" t="s">
        <v>148</v>
      </c>
      <c r="K16" s="132" t="s">
        <v>148</v>
      </c>
      <c r="L16" s="132" t="s">
        <v>148</v>
      </c>
      <c r="M16" s="132" t="s">
        <v>148</v>
      </c>
      <c r="N16" s="132" t="s">
        <v>148</v>
      </c>
      <c r="O16" s="132" t="s">
        <v>148</v>
      </c>
      <c r="P16" s="132" t="s">
        <v>148</v>
      </c>
      <c r="Q16" s="132" t="s">
        <v>148</v>
      </c>
      <c r="R16" s="132" t="s">
        <v>148</v>
      </c>
      <c r="S16" s="132" t="s">
        <v>148</v>
      </c>
      <c r="T16" s="132" t="s">
        <v>148</v>
      </c>
      <c r="U16" s="3" t="s">
        <v>143</v>
      </c>
    </row>
    <row r="17" spans="1:21" s="34" customFormat="1" ht="10.5" customHeight="1">
      <c r="A17" s="2" t="s">
        <v>144</v>
      </c>
      <c r="B17" s="132" t="s">
        <v>148</v>
      </c>
      <c r="C17" s="132" t="s">
        <v>148</v>
      </c>
      <c r="D17" s="132" t="s">
        <v>148</v>
      </c>
      <c r="E17" s="132" t="s">
        <v>148</v>
      </c>
      <c r="F17" s="132" t="s">
        <v>148</v>
      </c>
      <c r="G17" s="132" t="s">
        <v>148</v>
      </c>
      <c r="H17" s="132" t="s">
        <v>148</v>
      </c>
      <c r="I17" s="132" t="s">
        <v>148</v>
      </c>
      <c r="J17" s="132" t="s">
        <v>148</v>
      </c>
      <c r="K17" s="132" t="s">
        <v>148</v>
      </c>
      <c r="L17" s="132" t="s">
        <v>148</v>
      </c>
      <c r="M17" s="132" t="s">
        <v>148</v>
      </c>
      <c r="N17" s="132" t="s">
        <v>148</v>
      </c>
      <c r="O17" s="132" t="s">
        <v>148</v>
      </c>
      <c r="P17" s="132" t="s">
        <v>148</v>
      </c>
      <c r="Q17" s="132" t="s">
        <v>148</v>
      </c>
      <c r="R17" s="132" t="s">
        <v>148</v>
      </c>
      <c r="S17" s="132" t="s">
        <v>148</v>
      </c>
      <c r="T17" s="132" t="s">
        <v>148</v>
      </c>
      <c r="U17" s="3" t="s">
        <v>144</v>
      </c>
    </row>
    <row r="18" spans="1:21" s="34" customFormat="1" ht="11.85" customHeight="1">
      <c r="A18" s="2" t="s">
        <v>145</v>
      </c>
      <c r="B18" s="132" t="s">
        <v>148</v>
      </c>
      <c r="C18" s="132" t="s">
        <v>148</v>
      </c>
      <c r="D18" s="132" t="s">
        <v>148</v>
      </c>
      <c r="E18" s="132" t="s">
        <v>148</v>
      </c>
      <c r="F18" s="132" t="s">
        <v>148</v>
      </c>
      <c r="G18" s="132" t="s">
        <v>148</v>
      </c>
      <c r="H18" s="132" t="s">
        <v>148</v>
      </c>
      <c r="I18" s="132" t="s">
        <v>148</v>
      </c>
      <c r="J18" s="132" t="s">
        <v>148</v>
      </c>
      <c r="K18" s="132" t="s">
        <v>148</v>
      </c>
      <c r="L18" s="132" t="s">
        <v>148</v>
      </c>
      <c r="M18" s="132" t="s">
        <v>148</v>
      </c>
      <c r="N18" s="132" t="s">
        <v>148</v>
      </c>
      <c r="O18" s="132" t="s">
        <v>148</v>
      </c>
      <c r="P18" s="132" t="s">
        <v>148</v>
      </c>
      <c r="Q18" s="132" t="s">
        <v>148</v>
      </c>
      <c r="R18" s="132" t="s">
        <v>148</v>
      </c>
      <c r="S18" s="132" t="s">
        <v>148</v>
      </c>
      <c r="T18" s="132" t="s">
        <v>148</v>
      </c>
      <c r="U18" s="3" t="s">
        <v>145</v>
      </c>
    </row>
    <row r="19" spans="1:21" s="34" customFormat="1" ht="11.85" customHeight="1">
      <c r="A19" s="2" t="s">
        <v>146</v>
      </c>
      <c r="B19" s="132" t="s">
        <v>148</v>
      </c>
      <c r="C19" s="132" t="s">
        <v>148</v>
      </c>
      <c r="D19" s="132" t="s">
        <v>148</v>
      </c>
      <c r="E19" s="132" t="s">
        <v>148</v>
      </c>
      <c r="F19" s="132" t="s">
        <v>148</v>
      </c>
      <c r="G19" s="132" t="s">
        <v>148</v>
      </c>
      <c r="H19" s="132" t="s">
        <v>148</v>
      </c>
      <c r="I19" s="132" t="s">
        <v>148</v>
      </c>
      <c r="J19" s="132" t="s">
        <v>148</v>
      </c>
      <c r="K19" s="132" t="s">
        <v>148</v>
      </c>
      <c r="L19" s="132" t="s">
        <v>148</v>
      </c>
      <c r="M19" s="132" t="s">
        <v>148</v>
      </c>
      <c r="N19" s="132" t="s">
        <v>148</v>
      </c>
      <c r="O19" s="132" t="s">
        <v>148</v>
      </c>
      <c r="P19" s="132" t="s">
        <v>148</v>
      </c>
      <c r="Q19" s="132" t="s">
        <v>148</v>
      </c>
      <c r="R19" s="132" t="s">
        <v>148</v>
      </c>
      <c r="S19" s="132" t="s">
        <v>148</v>
      </c>
      <c r="T19" s="132" t="s">
        <v>148</v>
      </c>
      <c r="U19" s="3" t="s">
        <v>146</v>
      </c>
    </row>
    <row r="20" spans="1:55" s="35" customFormat="1" ht="11.85" customHeight="1">
      <c r="A20" s="2" t="s">
        <v>3</v>
      </c>
      <c r="B20" s="86">
        <f>ROUND('4.1.1 BIP-LVgl-n'!B20*1000/'6.2 ETSt.-LVgl'!B20,2)</f>
        <v>38.95</v>
      </c>
      <c r="C20" s="86">
        <f>ROUND('4.1.1 BIP-LVgl-n'!C20*1000/'6.2 ETSt.-LVgl'!C20,2)</f>
        <v>37.77</v>
      </c>
      <c r="D20" s="86">
        <f>ROUND('4.1.1 BIP-LVgl-n'!D20*1000/'6.2 ETSt.-LVgl'!D20,2)</f>
        <v>34.39</v>
      </c>
      <c r="E20" s="86">
        <f>ROUND('4.1.1 BIP-LVgl-n'!E20*1000/'6.2 ETSt.-LVgl'!E20,2)</f>
        <v>25.8</v>
      </c>
      <c r="F20" s="86">
        <f>ROUND('4.1.1 BIP-LVgl-n'!F20*1000/'6.2 ETSt.-LVgl'!F20,2)</f>
        <v>39.93</v>
      </c>
      <c r="G20" s="86">
        <f>ROUND('4.1.1 BIP-LVgl-n'!G20*1000/'6.2 ETSt.-LVgl'!G20,2)</f>
        <v>49.82</v>
      </c>
      <c r="H20" s="86">
        <f>ROUND('4.1.1 BIP-LVgl-n'!H20*1000/'6.2 ETSt.-LVgl'!H20,2)</f>
        <v>42.3</v>
      </c>
      <c r="I20" s="86">
        <f>ROUND('4.1.1 BIP-LVgl-n'!I20*1000/'6.2 ETSt.-LVgl'!I20,2)</f>
        <v>24.23</v>
      </c>
      <c r="J20" s="86">
        <f>ROUND('4.1.1 BIP-LVgl-n'!J20*1000/'6.2 ETSt.-LVgl'!J20,2)</f>
        <v>35.79</v>
      </c>
      <c r="K20" s="86">
        <f>ROUND('4.1.1 BIP-LVgl-n'!K20*1000/'6.2 ETSt.-LVgl'!K20,2)</f>
        <v>38.14</v>
      </c>
      <c r="L20" s="86">
        <f>ROUND('4.1.1 BIP-LVgl-n'!L20*1000/'6.2 ETSt.-LVgl'!L20,2)</f>
        <v>36.07</v>
      </c>
      <c r="M20" s="86">
        <f>ROUND('4.1.1 BIP-LVgl-n'!M20*1000/'6.2 ETSt.-LVgl'!M20,2)</f>
        <v>34.49</v>
      </c>
      <c r="N20" s="86">
        <f>ROUND('4.1.1 BIP-LVgl-n'!N20*1000/'6.2 ETSt.-LVgl'!N20,2)</f>
        <v>24.12</v>
      </c>
      <c r="O20" s="86">
        <f>ROUND('4.1.1 BIP-LVgl-n'!O20*1000/'6.2 ETSt.-LVgl'!O20,2)</f>
        <v>25.07</v>
      </c>
      <c r="P20" s="86">
        <f>ROUND('4.1.1 BIP-LVgl-n'!P20*1000/'6.2 ETSt.-LVgl'!P20,2)</f>
        <v>34.03</v>
      </c>
      <c r="Q20" s="86">
        <f>ROUND('4.1.1 BIP-LVgl-n'!Q20*1000/'6.2 ETSt.-LVgl'!Q20,2)</f>
        <v>23.19</v>
      </c>
      <c r="R20" s="86">
        <f>ROUND('4.1.1 BIP-LVgl-n'!R20*1000/'6.2 ETSt.-LVgl'!R20,2)</f>
        <v>35.99</v>
      </c>
      <c r="S20" s="86">
        <f>ROUND('4.1.1 BIP-LVgl-n'!S20*1000/'6.2 ETSt.-LVgl'!S20,2)</f>
        <v>38.43</v>
      </c>
      <c r="T20" s="86">
        <f>ROUND('4.1.1 BIP-LVgl-n'!T20*1000/'6.2 ETSt.-LVgl'!T20,2)</f>
        <v>24.44</v>
      </c>
      <c r="U20" s="3" t="s">
        <v>3</v>
      </c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</row>
    <row r="21" spans="1:55" s="35" customFormat="1" ht="11.85" customHeight="1">
      <c r="A21" s="2" t="s">
        <v>38</v>
      </c>
      <c r="B21" s="86">
        <f>ROUND('4.1.1 BIP-LVgl-n'!B21*1000/'6.2 ETSt.-LVgl'!B21,2)</f>
        <v>40.58</v>
      </c>
      <c r="C21" s="86">
        <f>ROUND('4.1.1 BIP-LVgl-n'!C21*1000/'6.2 ETSt.-LVgl'!C21,2)</f>
        <v>39.27</v>
      </c>
      <c r="D21" s="86">
        <f>ROUND('4.1.1 BIP-LVgl-n'!D21*1000/'6.2 ETSt.-LVgl'!D21,2)</f>
        <v>34.96</v>
      </c>
      <c r="E21" s="86">
        <f>ROUND('4.1.1 BIP-LVgl-n'!E21*1000/'6.2 ETSt.-LVgl'!E21,2)</f>
        <v>27.29</v>
      </c>
      <c r="F21" s="86">
        <f>ROUND('4.1.1 BIP-LVgl-n'!F21*1000/'6.2 ETSt.-LVgl'!F21,2)</f>
        <v>41.29</v>
      </c>
      <c r="G21" s="86">
        <f>ROUND('4.1.1 BIP-LVgl-n'!G21*1000/'6.2 ETSt.-LVgl'!G21,2)</f>
        <v>52.43</v>
      </c>
      <c r="H21" s="86">
        <f>ROUND('4.1.1 BIP-LVgl-n'!H21*1000/'6.2 ETSt.-LVgl'!H21,2)</f>
        <v>43.98</v>
      </c>
      <c r="I21" s="86">
        <f>ROUND('4.1.1 BIP-LVgl-n'!I21*1000/'6.2 ETSt.-LVgl'!I21,2)</f>
        <v>25.35</v>
      </c>
      <c r="J21" s="86">
        <f>ROUND('4.1.1 BIP-LVgl-n'!J21*1000/'6.2 ETSt.-LVgl'!J21,2)</f>
        <v>36.76</v>
      </c>
      <c r="K21" s="86">
        <f>ROUND('4.1.1 BIP-LVgl-n'!K21*1000/'6.2 ETSt.-LVgl'!K21,2)</f>
        <v>39.24</v>
      </c>
      <c r="L21" s="86">
        <f>ROUND('4.1.1 BIP-LVgl-n'!L21*1000/'6.2 ETSt.-LVgl'!L21,2)</f>
        <v>36.5</v>
      </c>
      <c r="M21" s="86">
        <f>ROUND('4.1.1 BIP-LVgl-n'!M21*1000/'6.2 ETSt.-LVgl'!M21,2)</f>
        <v>35.7</v>
      </c>
      <c r="N21" s="86">
        <f>ROUND('4.1.1 BIP-LVgl-n'!N21*1000/'6.2 ETSt.-LVgl'!N21,2)</f>
        <v>25.85</v>
      </c>
      <c r="O21" s="86">
        <f>ROUND('4.1.1 BIP-LVgl-n'!O21*1000/'6.2 ETSt.-LVgl'!O21,2)</f>
        <v>26.29</v>
      </c>
      <c r="P21" s="86">
        <f>ROUND('4.1.1 BIP-LVgl-n'!P21*1000/'6.2 ETSt.-LVgl'!P21,2)</f>
        <v>35.26</v>
      </c>
      <c r="Q21" s="86">
        <f>ROUND('4.1.1 BIP-LVgl-n'!Q21*1000/'6.2 ETSt.-LVgl'!Q21,2)</f>
        <v>24.51</v>
      </c>
      <c r="R21" s="86">
        <f>ROUND('4.1.1 BIP-LVgl-n'!R21*1000/'6.2 ETSt.-LVgl'!R21,2)</f>
        <v>37.38</v>
      </c>
      <c r="S21" s="86">
        <f>ROUND('4.1.1 BIP-LVgl-n'!S21*1000/'6.2 ETSt.-LVgl'!S21,2)</f>
        <v>39.77</v>
      </c>
      <c r="T21" s="86">
        <f>ROUND('4.1.1 BIP-LVgl-n'!T21*1000/'6.2 ETSt.-LVgl'!T21,2)</f>
        <v>25.89</v>
      </c>
      <c r="U21" s="3" t="s">
        <v>38</v>
      </c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</row>
    <row r="22" spans="1:55" s="35" customFormat="1" ht="11.85" customHeight="1">
      <c r="A22" s="2" t="s">
        <v>39</v>
      </c>
      <c r="B22" s="86">
        <f>ROUND('4.1.1 BIP-LVgl-n'!B22*1000/'6.2 ETSt.-LVgl'!B22,2)</f>
        <v>41.05</v>
      </c>
      <c r="C22" s="86">
        <f>ROUND('4.1.1 BIP-LVgl-n'!C22*1000/'6.2 ETSt.-LVgl'!C22,2)</f>
        <v>40.54</v>
      </c>
      <c r="D22" s="86">
        <f>ROUND('4.1.1 BIP-LVgl-n'!D22*1000/'6.2 ETSt.-LVgl'!D22,2)</f>
        <v>35.88</v>
      </c>
      <c r="E22" s="86">
        <f>ROUND('4.1.1 BIP-LVgl-n'!E22*1000/'6.2 ETSt.-LVgl'!E22,2)</f>
        <v>28.33</v>
      </c>
      <c r="F22" s="86">
        <f>ROUND('4.1.1 BIP-LVgl-n'!F22*1000/'6.2 ETSt.-LVgl'!F22,2)</f>
        <v>42.68</v>
      </c>
      <c r="G22" s="86">
        <f>ROUND('4.1.1 BIP-LVgl-n'!G22*1000/'6.2 ETSt.-LVgl'!G22,2)</f>
        <v>53.63</v>
      </c>
      <c r="H22" s="86">
        <f>ROUND('4.1.1 BIP-LVgl-n'!H22*1000/'6.2 ETSt.-LVgl'!H22,2)</f>
        <v>44.51</v>
      </c>
      <c r="I22" s="86">
        <f>ROUND('4.1.1 BIP-LVgl-n'!I22*1000/'6.2 ETSt.-LVgl'!I22,2)</f>
        <v>26</v>
      </c>
      <c r="J22" s="86">
        <f>ROUND('4.1.1 BIP-LVgl-n'!J22*1000/'6.2 ETSt.-LVgl'!J22,2)</f>
        <v>36.78</v>
      </c>
      <c r="K22" s="86">
        <f>ROUND('4.1.1 BIP-LVgl-n'!K22*1000/'6.2 ETSt.-LVgl'!K22,2)</f>
        <v>40.26</v>
      </c>
      <c r="L22" s="86">
        <f>ROUND('4.1.1 BIP-LVgl-n'!L22*1000/'6.2 ETSt.-LVgl'!L22,2)</f>
        <v>37.29</v>
      </c>
      <c r="M22" s="86">
        <f>ROUND('4.1.1 BIP-LVgl-n'!M22*1000/'6.2 ETSt.-LVgl'!M22,2)</f>
        <v>35.97</v>
      </c>
      <c r="N22" s="86">
        <f>ROUND('4.1.1 BIP-LVgl-n'!N22*1000/'6.2 ETSt.-LVgl'!N22,2)</f>
        <v>27.29</v>
      </c>
      <c r="O22" s="86">
        <f>ROUND('4.1.1 BIP-LVgl-n'!O22*1000/'6.2 ETSt.-LVgl'!O22,2)</f>
        <v>27.82</v>
      </c>
      <c r="P22" s="86">
        <f>ROUND('4.1.1 BIP-LVgl-n'!P22*1000/'6.2 ETSt.-LVgl'!P22,2)</f>
        <v>35.21</v>
      </c>
      <c r="Q22" s="86">
        <f>ROUND('4.1.1 BIP-LVgl-n'!Q22*1000/'6.2 ETSt.-LVgl'!Q22,2)</f>
        <v>25.52</v>
      </c>
      <c r="R22" s="86">
        <f>ROUND('4.1.1 BIP-LVgl-n'!R22*1000/'6.2 ETSt.-LVgl'!R22,2)</f>
        <v>38.25</v>
      </c>
      <c r="S22" s="86">
        <f>ROUND('4.1.1 BIP-LVgl-n'!S22*1000/'6.2 ETSt.-LVgl'!S22,2)</f>
        <v>40.53</v>
      </c>
      <c r="T22" s="86">
        <f>ROUND('4.1.1 BIP-LVgl-n'!T22*1000/'6.2 ETSt.-LVgl'!T22,2)</f>
        <v>27.09</v>
      </c>
      <c r="U22" s="3" t="s">
        <v>39</v>
      </c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</row>
    <row r="23" spans="1:55" s="35" customFormat="1" ht="11.85" customHeight="1">
      <c r="A23" s="2" t="s">
        <v>40</v>
      </c>
      <c r="B23" s="86">
        <f>ROUND('4.1.1 BIP-LVgl-n'!B23*1000/'6.2 ETSt.-LVgl'!B23,2)</f>
        <v>41.97</v>
      </c>
      <c r="C23" s="86">
        <f>ROUND('4.1.1 BIP-LVgl-n'!C23*1000/'6.2 ETSt.-LVgl'!C23,2)</f>
        <v>41</v>
      </c>
      <c r="D23" s="86">
        <f>ROUND('4.1.1 BIP-LVgl-n'!D23*1000/'6.2 ETSt.-LVgl'!D23,2)</f>
        <v>36.3</v>
      </c>
      <c r="E23" s="86">
        <f>ROUND('4.1.1 BIP-LVgl-n'!E23*1000/'6.2 ETSt.-LVgl'!E23,2)</f>
        <v>29.19</v>
      </c>
      <c r="F23" s="86">
        <f>ROUND('4.1.1 BIP-LVgl-n'!F23*1000/'6.2 ETSt.-LVgl'!F23,2)</f>
        <v>44.39</v>
      </c>
      <c r="G23" s="86">
        <f>ROUND('4.1.1 BIP-LVgl-n'!G23*1000/'6.2 ETSt.-LVgl'!G23,2)</f>
        <v>54.72</v>
      </c>
      <c r="H23" s="86">
        <f>ROUND('4.1.1 BIP-LVgl-n'!H23*1000/'6.2 ETSt.-LVgl'!H23,2)</f>
        <v>46.58</v>
      </c>
      <c r="I23" s="86">
        <f>ROUND('4.1.1 BIP-LVgl-n'!I23*1000/'6.2 ETSt.-LVgl'!I23,2)</f>
        <v>26.83</v>
      </c>
      <c r="J23" s="86">
        <f>ROUND('4.1.1 BIP-LVgl-n'!J23*1000/'6.2 ETSt.-LVgl'!J23,2)</f>
        <v>37.42</v>
      </c>
      <c r="K23" s="86">
        <f>ROUND('4.1.1 BIP-LVgl-n'!K23*1000/'6.2 ETSt.-LVgl'!K23,2)</f>
        <v>40.77</v>
      </c>
      <c r="L23" s="86">
        <f>ROUND('4.1.1 BIP-LVgl-n'!L23*1000/'6.2 ETSt.-LVgl'!L23,2)</f>
        <v>37.92</v>
      </c>
      <c r="M23" s="86">
        <f>ROUND('4.1.1 BIP-LVgl-n'!M23*1000/'6.2 ETSt.-LVgl'!M23,2)</f>
        <v>36.36</v>
      </c>
      <c r="N23" s="86">
        <f>ROUND('4.1.1 BIP-LVgl-n'!N23*1000/'6.2 ETSt.-LVgl'!N23,2)</f>
        <v>28.08</v>
      </c>
      <c r="O23" s="86">
        <f>ROUND('4.1.1 BIP-LVgl-n'!O23*1000/'6.2 ETSt.-LVgl'!O23,2)</f>
        <v>28.59</v>
      </c>
      <c r="P23" s="86">
        <f>ROUND('4.1.1 BIP-LVgl-n'!P23*1000/'6.2 ETSt.-LVgl'!P23,2)</f>
        <v>36.39</v>
      </c>
      <c r="Q23" s="86">
        <f>ROUND('4.1.1 BIP-LVgl-n'!Q23*1000/'6.2 ETSt.-LVgl'!Q23,2)</f>
        <v>26.7</v>
      </c>
      <c r="R23" s="86">
        <f>ROUND('4.1.1 BIP-LVgl-n'!R23*1000/'6.2 ETSt.-LVgl'!R23,2)</f>
        <v>39.05</v>
      </c>
      <c r="S23" s="86">
        <f>ROUND('4.1.1 BIP-LVgl-n'!S23*1000/'6.2 ETSt.-LVgl'!S23,2)</f>
        <v>41.33</v>
      </c>
      <c r="T23" s="86">
        <f>ROUND('4.1.1 BIP-LVgl-n'!T23*1000/'6.2 ETSt.-LVgl'!T23,2)</f>
        <v>27.97</v>
      </c>
      <c r="U23" s="3" t="s">
        <v>40</v>
      </c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</row>
    <row r="24" spans="1:55" s="35" customFormat="1" ht="11.85" customHeight="1">
      <c r="A24" s="2" t="s">
        <v>41</v>
      </c>
      <c r="B24" s="86">
        <f>ROUND('4.1.1 BIP-LVgl-n'!B24*1000/'6.2 ETSt.-LVgl'!B24,2)</f>
        <v>42.43</v>
      </c>
      <c r="C24" s="86">
        <f>ROUND('4.1.1 BIP-LVgl-n'!C24*1000/'6.2 ETSt.-LVgl'!C24,2)</f>
        <v>42.27</v>
      </c>
      <c r="D24" s="86">
        <f>ROUND('4.1.1 BIP-LVgl-n'!D24*1000/'6.2 ETSt.-LVgl'!D24,2)</f>
        <v>36.26</v>
      </c>
      <c r="E24" s="86">
        <f>ROUND('4.1.1 BIP-LVgl-n'!E24*1000/'6.2 ETSt.-LVgl'!E24,2)</f>
        <v>29.85</v>
      </c>
      <c r="F24" s="86">
        <f>ROUND('4.1.1 BIP-LVgl-n'!F24*1000/'6.2 ETSt.-LVgl'!F24,2)</f>
        <v>44.43</v>
      </c>
      <c r="G24" s="86">
        <f>ROUND('4.1.1 BIP-LVgl-n'!G24*1000/'6.2 ETSt.-LVgl'!G24,2)</f>
        <v>55.95</v>
      </c>
      <c r="H24" s="86">
        <f>ROUND('4.1.1 BIP-LVgl-n'!H24*1000/'6.2 ETSt.-LVgl'!H24,2)</f>
        <v>47.06</v>
      </c>
      <c r="I24" s="86">
        <f>ROUND('4.1.1 BIP-LVgl-n'!I24*1000/'6.2 ETSt.-LVgl'!I24,2)</f>
        <v>27.21</v>
      </c>
      <c r="J24" s="86">
        <f>ROUND('4.1.1 BIP-LVgl-n'!J24*1000/'6.2 ETSt.-LVgl'!J24,2)</f>
        <v>38.24</v>
      </c>
      <c r="K24" s="86">
        <f>ROUND('4.1.1 BIP-LVgl-n'!K24*1000/'6.2 ETSt.-LVgl'!K24,2)</f>
        <v>41.79</v>
      </c>
      <c r="L24" s="86">
        <f>ROUND('4.1.1 BIP-LVgl-n'!L24*1000/'6.2 ETSt.-LVgl'!L24,2)</f>
        <v>38.99</v>
      </c>
      <c r="M24" s="86">
        <f>ROUND('4.1.1 BIP-LVgl-n'!M24*1000/'6.2 ETSt.-LVgl'!M24,2)</f>
        <v>37.55</v>
      </c>
      <c r="N24" s="86">
        <f>ROUND('4.1.1 BIP-LVgl-n'!N24*1000/'6.2 ETSt.-LVgl'!N24,2)</f>
        <v>28.67</v>
      </c>
      <c r="O24" s="86">
        <f>ROUND('4.1.1 BIP-LVgl-n'!O24*1000/'6.2 ETSt.-LVgl'!O24,2)</f>
        <v>29.11</v>
      </c>
      <c r="P24" s="86">
        <f>ROUND('4.1.1 BIP-LVgl-n'!P24*1000/'6.2 ETSt.-LVgl'!P24,2)</f>
        <v>37.27</v>
      </c>
      <c r="Q24" s="86">
        <f>ROUND('4.1.1 BIP-LVgl-n'!Q24*1000/'6.2 ETSt.-LVgl'!Q24,2)</f>
        <v>27.09</v>
      </c>
      <c r="R24" s="86">
        <f>ROUND('4.1.1 BIP-LVgl-n'!R24*1000/'6.2 ETSt.-LVgl'!R24,2)</f>
        <v>39.84</v>
      </c>
      <c r="S24" s="86">
        <f>ROUND('4.1.1 BIP-LVgl-n'!S24*1000/'6.2 ETSt.-LVgl'!S24,2)</f>
        <v>42.23</v>
      </c>
      <c r="T24" s="86">
        <f>ROUND('4.1.1 BIP-LVgl-n'!T24*1000/'6.2 ETSt.-LVgl'!T24,2)</f>
        <v>28.49</v>
      </c>
      <c r="U24" s="3" t="s">
        <v>41</v>
      </c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</row>
    <row r="25" spans="1:55" s="35" customFormat="1" ht="11.85" customHeight="1">
      <c r="A25" s="2" t="s">
        <v>43</v>
      </c>
      <c r="B25" s="86">
        <f>ROUND('4.1.1 BIP-LVgl-n'!B25*1000/'6.2 ETSt.-LVgl'!B25,2)</f>
        <v>42.95</v>
      </c>
      <c r="C25" s="86">
        <f>ROUND('4.1.1 BIP-LVgl-n'!C25*1000/'6.2 ETSt.-LVgl'!C25,2)</f>
        <v>43.12</v>
      </c>
      <c r="D25" s="86">
        <f>ROUND('4.1.1 BIP-LVgl-n'!D25*1000/'6.2 ETSt.-LVgl'!D25,2)</f>
        <v>37.3</v>
      </c>
      <c r="E25" s="86">
        <f>ROUND('4.1.1 BIP-LVgl-n'!E25*1000/'6.2 ETSt.-LVgl'!E25,2)</f>
        <v>30.77</v>
      </c>
      <c r="F25" s="86">
        <f>ROUND('4.1.1 BIP-LVgl-n'!F25*1000/'6.2 ETSt.-LVgl'!F25,2)</f>
        <v>45.37</v>
      </c>
      <c r="G25" s="86">
        <f>ROUND('4.1.1 BIP-LVgl-n'!G25*1000/'6.2 ETSt.-LVgl'!G25,2)</f>
        <v>56.88</v>
      </c>
      <c r="H25" s="86">
        <f>ROUND('4.1.1 BIP-LVgl-n'!H25*1000/'6.2 ETSt.-LVgl'!H25,2)</f>
        <v>47.81</v>
      </c>
      <c r="I25" s="86">
        <f>ROUND('4.1.1 BIP-LVgl-n'!I25*1000/'6.2 ETSt.-LVgl'!I25,2)</f>
        <v>27.6</v>
      </c>
      <c r="J25" s="86">
        <f>ROUND('4.1.1 BIP-LVgl-n'!J25*1000/'6.2 ETSt.-LVgl'!J25,2)</f>
        <v>39.63</v>
      </c>
      <c r="K25" s="86">
        <f>ROUND('4.1.1 BIP-LVgl-n'!K25*1000/'6.2 ETSt.-LVgl'!K25,2)</f>
        <v>42.5</v>
      </c>
      <c r="L25" s="86">
        <f>ROUND('4.1.1 BIP-LVgl-n'!L25*1000/'6.2 ETSt.-LVgl'!L25,2)</f>
        <v>39.29</v>
      </c>
      <c r="M25" s="86">
        <f>ROUND('4.1.1 BIP-LVgl-n'!M25*1000/'6.2 ETSt.-LVgl'!M25,2)</f>
        <v>39.6</v>
      </c>
      <c r="N25" s="86">
        <f>ROUND('4.1.1 BIP-LVgl-n'!N25*1000/'6.2 ETSt.-LVgl'!N25,2)</f>
        <v>29.17</v>
      </c>
      <c r="O25" s="86">
        <f>ROUND('4.1.1 BIP-LVgl-n'!O25*1000/'6.2 ETSt.-LVgl'!O25,2)</f>
        <v>29.82</v>
      </c>
      <c r="P25" s="86">
        <f>ROUND('4.1.1 BIP-LVgl-n'!P25*1000/'6.2 ETSt.-LVgl'!P25,2)</f>
        <v>37.75</v>
      </c>
      <c r="Q25" s="86">
        <f>ROUND('4.1.1 BIP-LVgl-n'!Q25*1000/'6.2 ETSt.-LVgl'!Q25,2)</f>
        <v>27.63</v>
      </c>
      <c r="R25" s="86">
        <f>ROUND('4.1.1 BIP-LVgl-n'!R25*1000/'6.2 ETSt.-LVgl'!R25,2)</f>
        <v>40.64</v>
      </c>
      <c r="S25" s="86">
        <f>ROUND('4.1.1 BIP-LVgl-n'!S25*1000/'6.2 ETSt.-LVgl'!S25,2)</f>
        <v>43.01</v>
      </c>
      <c r="T25" s="86">
        <f>ROUND('4.1.1 BIP-LVgl-n'!T25*1000/'6.2 ETSt.-LVgl'!T25,2)</f>
        <v>29.1</v>
      </c>
      <c r="U25" s="3" t="s">
        <v>43</v>
      </c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</row>
    <row r="26" spans="1:55" s="35" customFormat="1" ht="11.85" customHeight="1">
      <c r="A26" s="2" t="s">
        <v>96</v>
      </c>
      <c r="B26" s="86">
        <f>ROUND('4.1.1 BIP-LVgl-n'!B26*1000/'6.2 ETSt.-LVgl'!B26,2)</f>
        <v>44.81</v>
      </c>
      <c r="C26" s="86">
        <f>ROUND('4.1.1 BIP-LVgl-n'!C26*1000/'6.2 ETSt.-LVgl'!C26,2)</f>
        <v>43.97</v>
      </c>
      <c r="D26" s="86">
        <f>ROUND('4.1.1 BIP-LVgl-n'!D26*1000/'6.2 ETSt.-LVgl'!D26,2)</f>
        <v>37.66</v>
      </c>
      <c r="E26" s="86">
        <f>ROUND('4.1.1 BIP-LVgl-n'!E26*1000/'6.2 ETSt.-LVgl'!E26,2)</f>
        <v>31.58</v>
      </c>
      <c r="F26" s="86">
        <f>ROUND('4.1.1 BIP-LVgl-n'!F26*1000/'6.2 ETSt.-LVgl'!F26,2)</f>
        <v>46.43</v>
      </c>
      <c r="G26" s="86">
        <f>ROUND('4.1.1 BIP-LVgl-n'!G26*1000/'6.2 ETSt.-LVgl'!G26,2)</f>
        <v>55.96</v>
      </c>
      <c r="H26" s="86">
        <f>ROUND('4.1.1 BIP-LVgl-n'!H26*1000/'6.2 ETSt.-LVgl'!H26,2)</f>
        <v>48.5</v>
      </c>
      <c r="I26" s="86">
        <f>ROUND('4.1.1 BIP-LVgl-n'!I26*1000/'6.2 ETSt.-LVgl'!I26,2)</f>
        <v>27.77</v>
      </c>
      <c r="J26" s="86">
        <f>ROUND('4.1.1 BIP-LVgl-n'!J26*1000/'6.2 ETSt.-LVgl'!J26,2)</f>
        <v>40.66</v>
      </c>
      <c r="K26" s="86">
        <f>ROUND('4.1.1 BIP-LVgl-n'!K26*1000/'6.2 ETSt.-LVgl'!K26,2)</f>
        <v>43.12</v>
      </c>
      <c r="L26" s="86">
        <f>ROUND('4.1.1 BIP-LVgl-n'!L26*1000/'6.2 ETSt.-LVgl'!L26,2)</f>
        <v>39.93</v>
      </c>
      <c r="M26" s="86">
        <f>ROUND('4.1.1 BIP-LVgl-n'!M26*1000/'6.2 ETSt.-LVgl'!M26,2)</f>
        <v>40.83</v>
      </c>
      <c r="N26" s="86">
        <f>ROUND('4.1.1 BIP-LVgl-n'!N26*1000/'6.2 ETSt.-LVgl'!N26,2)</f>
        <v>29.9</v>
      </c>
      <c r="O26" s="86">
        <f>ROUND('4.1.1 BIP-LVgl-n'!O26*1000/'6.2 ETSt.-LVgl'!O26,2)</f>
        <v>30.42</v>
      </c>
      <c r="P26" s="86">
        <f>ROUND('4.1.1 BIP-LVgl-n'!P26*1000/'6.2 ETSt.-LVgl'!P26,2)</f>
        <v>38.04</v>
      </c>
      <c r="Q26" s="86">
        <f>ROUND('4.1.1 BIP-LVgl-n'!Q26*1000/'6.2 ETSt.-LVgl'!Q26,2)</f>
        <v>28.14</v>
      </c>
      <c r="R26" s="86">
        <f>ROUND('4.1.1 BIP-LVgl-n'!R26*1000/'6.2 ETSt.-LVgl'!R26,2)</f>
        <v>41.45</v>
      </c>
      <c r="S26" s="86">
        <f>ROUND('4.1.1 BIP-LVgl-n'!S26*1000/'6.2 ETSt.-LVgl'!S26,2)</f>
        <v>43.9</v>
      </c>
      <c r="T26" s="86">
        <f>ROUND('4.1.1 BIP-LVgl-n'!T26*1000/'6.2 ETSt.-LVgl'!T26,2)</f>
        <v>29.71</v>
      </c>
      <c r="U26" s="3" t="s">
        <v>96</v>
      </c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</row>
    <row r="27" spans="1:55" s="35" customFormat="1" ht="11.85" customHeight="1">
      <c r="A27" s="2" t="s">
        <v>98</v>
      </c>
      <c r="B27" s="86">
        <f>ROUND('4.1.1 BIP-LVgl-n'!B27*1000/'6.2 ETSt.-LVgl'!B27,2)</f>
        <v>46.33</v>
      </c>
      <c r="C27" s="86">
        <f>ROUND('4.1.1 BIP-LVgl-n'!C27*1000/'6.2 ETSt.-LVgl'!C27,2)</f>
        <v>45.12</v>
      </c>
      <c r="D27" s="86">
        <f>ROUND('4.1.1 BIP-LVgl-n'!D27*1000/'6.2 ETSt.-LVgl'!D27,2)</f>
        <v>38.68</v>
      </c>
      <c r="E27" s="86">
        <f>ROUND('4.1.1 BIP-LVgl-n'!E27*1000/'6.2 ETSt.-LVgl'!E27,2)</f>
        <v>32.31</v>
      </c>
      <c r="F27" s="86">
        <f>ROUND('4.1.1 BIP-LVgl-n'!F27*1000/'6.2 ETSt.-LVgl'!F27,2)</f>
        <v>47.24</v>
      </c>
      <c r="G27" s="86">
        <f>ROUND('4.1.1 BIP-LVgl-n'!G27*1000/'6.2 ETSt.-LVgl'!G27,2)</f>
        <v>56.53</v>
      </c>
      <c r="H27" s="86">
        <f>ROUND('4.1.1 BIP-LVgl-n'!H27*1000/'6.2 ETSt.-LVgl'!H27,2)</f>
        <v>49.75</v>
      </c>
      <c r="I27" s="86">
        <f>ROUND('4.1.1 BIP-LVgl-n'!I27*1000/'6.2 ETSt.-LVgl'!I27,2)</f>
        <v>28.77</v>
      </c>
      <c r="J27" s="86">
        <f>ROUND('4.1.1 BIP-LVgl-n'!J27*1000/'6.2 ETSt.-LVgl'!J27,2)</f>
        <v>41.66</v>
      </c>
      <c r="K27" s="86">
        <f>ROUND('4.1.1 BIP-LVgl-n'!K27*1000/'6.2 ETSt.-LVgl'!K27,2)</f>
        <v>44.87</v>
      </c>
      <c r="L27" s="86">
        <f>ROUND('4.1.1 BIP-LVgl-n'!L27*1000/'6.2 ETSt.-LVgl'!L27,2)</f>
        <v>40.8</v>
      </c>
      <c r="M27" s="86">
        <f>ROUND('4.1.1 BIP-LVgl-n'!M27*1000/'6.2 ETSt.-LVgl'!M27,2)</f>
        <v>42.67</v>
      </c>
      <c r="N27" s="86">
        <f>ROUND('4.1.1 BIP-LVgl-n'!N27*1000/'6.2 ETSt.-LVgl'!N27,2)</f>
        <v>30.84</v>
      </c>
      <c r="O27" s="86">
        <f>ROUND('4.1.1 BIP-LVgl-n'!O27*1000/'6.2 ETSt.-LVgl'!O27,2)</f>
        <v>31.33</v>
      </c>
      <c r="P27" s="86">
        <f>ROUND('4.1.1 BIP-LVgl-n'!P27*1000/'6.2 ETSt.-LVgl'!P27,2)</f>
        <v>38.32</v>
      </c>
      <c r="Q27" s="86">
        <f>ROUND('4.1.1 BIP-LVgl-n'!Q27*1000/'6.2 ETSt.-LVgl'!Q27,2)</f>
        <v>28.94</v>
      </c>
      <c r="R27" s="86">
        <f>ROUND('4.1.1 BIP-LVgl-n'!R27*1000/'6.2 ETSt.-LVgl'!R27,2)</f>
        <v>42.68</v>
      </c>
      <c r="S27" s="86">
        <f>ROUND('4.1.1 BIP-LVgl-n'!S27*1000/'6.2 ETSt.-LVgl'!S27,2)</f>
        <v>45.2</v>
      </c>
      <c r="T27" s="86">
        <f>ROUND('4.1.1 BIP-LVgl-n'!T27*1000/'6.2 ETSt.-LVgl'!T27,2)</f>
        <v>30.59</v>
      </c>
      <c r="U27" s="3" t="s">
        <v>98</v>
      </c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</row>
    <row r="28" spans="1:55" s="35" customFormat="1" ht="11.85" customHeight="1">
      <c r="A28" s="2" t="s">
        <v>99</v>
      </c>
      <c r="B28" s="86">
        <f>ROUND('4.1.1 BIP-LVgl-n'!B28*1000/'6.2 ETSt.-LVgl'!B28,2)</f>
        <v>46</v>
      </c>
      <c r="C28" s="86">
        <f>ROUND('4.1.1 BIP-LVgl-n'!C28*1000/'6.2 ETSt.-LVgl'!C28,2)</f>
        <v>44.7</v>
      </c>
      <c r="D28" s="86">
        <f>ROUND('4.1.1 BIP-LVgl-n'!D28*1000/'6.2 ETSt.-LVgl'!D28,2)</f>
        <v>40.43</v>
      </c>
      <c r="E28" s="86">
        <f>ROUND('4.1.1 BIP-LVgl-n'!E28*1000/'6.2 ETSt.-LVgl'!E28,2)</f>
        <v>33.52</v>
      </c>
      <c r="F28" s="86">
        <f>ROUND('4.1.1 BIP-LVgl-n'!F28*1000/'6.2 ETSt.-LVgl'!F28,2)</f>
        <v>47.94</v>
      </c>
      <c r="G28" s="86">
        <f>ROUND('4.1.1 BIP-LVgl-n'!G28*1000/'6.2 ETSt.-LVgl'!G28,2)</f>
        <v>57.53</v>
      </c>
      <c r="H28" s="86">
        <f>ROUND('4.1.1 BIP-LVgl-n'!H28*1000/'6.2 ETSt.-LVgl'!H28,2)</f>
        <v>50.26</v>
      </c>
      <c r="I28" s="86">
        <f>ROUND('4.1.1 BIP-LVgl-n'!I28*1000/'6.2 ETSt.-LVgl'!I28,2)</f>
        <v>29.81</v>
      </c>
      <c r="J28" s="86">
        <f>ROUND('4.1.1 BIP-LVgl-n'!J28*1000/'6.2 ETSt.-LVgl'!J28,2)</f>
        <v>42.46</v>
      </c>
      <c r="K28" s="86">
        <f>ROUND('4.1.1 BIP-LVgl-n'!K28*1000/'6.2 ETSt.-LVgl'!K28,2)</f>
        <v>45.36</v>
      </c>
      <c r="L28" s="86">
        <f>ROUND('4.1.1 BIP-LVgl-n'!L28*1000/'6.2 ETSt.-LVgl'!L28,2)</f>
        <v>40.64</v>
      </c>
      <c r="M28" s="86">
        <f>ROUND('4.1.1 BIP-LVgl-n'!M28*1000/'6.2 ETSt.-LVgl'!M28,2)</f>
        <v>43.07</v>
      </c>
      <c r="N28" s="86">
        <f>ROUND('4.1.1 BIP-LVgl-n'!N28*1000/'6.2 ETSt.-LVgl'!N28,2)</f>
        <v>31.49</v>
      </c>
      <c r="O28" s="86">
        <f>ROUND('4.1.1 BIP-LVgl-n'!O28*1000/'6.2 ETSt.-LVgl'!O28,2)</f>
        <v>32.21</v>
      </c>
      <c r="P28" s="86">
        <f>ROUND('4.1.1 BIP-LVgl-n'!P28*1000/'6.2 ETSt.-LVgl'!P28,2)</f>
        <v>39.15</v>
      </c>
      <c r="Q28" s="86">
        <f>ROUND('4.1.1 BIP-LVgl-n'!Q28*1000/'6.2 ETSt.-LVgl'!Q28,2)</f>
        <v>29.51</v>
      </c>
      <c r="R28" s="86">
        <f>ROUND('4.1.1 BIP-LVgl-n'!R28*1000/'6.2 ETSt.-LVgl'!R28,2)</f>
        <v>43.08</v>
      </c>
      <c r="S28" s="86">
        <f>ROUND('4.1.1 BIP-LVgl-n'!S28*1000/'6.2 ETSt.-LVgl'!S28,2)</f>
        <v>45.39</v>
      </c>
      <c r="T28" s="86">
        <f>ROUND('4.1.1 BIP-LVgl-n'!T28*1000/'6.2 ETSt.-LVgl'!T28,2)</f>
        <v>31.42</v>
      </c>
      <c r="U28" s="3" t="s">
        <v>99</v>
      </c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</row>
    <row r="29" spans="1:55" s="35" customFormat="1" ht="11.85" customHeight="1">
      <c r="A29" s="2" t="s">
        <v>101</v>
      </c>
      <c r="B29" s="86">
        <f>ROUND('4.1.1 BIP-LVgl-n'!B29*1000/'6.2 ETSt.-LVgl'!B29,2)</f>
        <v>44.82</v>
      </c>
      <c r="C29" s="86">
        <f>ROUND('4.1.1 BIP-LVgl-n'!C29*1000/'6.2 ETSt.-LVgl'!C29,2)</f>
        <v>45.02</v>
      </c>
      <c r="D29" s="86">
        <f>ROUND('4.1.1 BIP-LVgl-n'!D29*1000/'6.2 ETSt.-LVgl'!D29,2)</f>
        <v>40.6</v>
      </c>
      <c r="E29" s="86">
        <f>ROUND('4.1.1 BIP-LVgl-n'!E29*1000/'6.2 ETSt.-LVgl'!E29,2)</f>
        <v>33.05</v>
      </c>
      <c r="F29" s="86">
        <f>ROUND('4.1.1 BIP-LVgl-n'!F29*1000/'6.2 ETSt.-LVgl'!F29,2)</f>
        <v>45.13</v>
      </c>
      <c r="G29" s="86">
        <f>ROUND('4.1.1 BIP-LVgl-n'!G29*1000/'6.2 ETSt.-LVgl'!G29,2)</f>
        <v>55.82</v>
      </c>
      <c r="H29" s="86">
        <f>ROUND('4.1.1 BIP-LVgl-n'!H29*1000/'6.2 ETSt.-LVgl'!H29,2)</f>
        <v>49.09</v>
      </c>
      <c r="I29" s="86">
        <f>ROUND('4.1.1 BIP-LVgl-n'!I29*1000/'6.2 ETSt.-LVgl'!I29,2)</f>
        <v>29.87</v>
      </c>
      <c r="J29" s="86">
        <f>ROUND('4.1.1 BIP-LVgl-n'!J29*1000/'6.2 ETSt.-LVgl'!J29,2)</f>
        <v>41.24</v>
      </c>
      <c r="K29" s="86">
        <f>ROUND('4.1.1 BIP-LVgl-n'!K29*1000/'6.2 ETSt.-LVgl'!K29,2)</f>
        <v>45.01</v>
      </c>
      <c r="L29" s="86">
        <f>ROUND('4.1.1 BIP-LVgl-n'!L29*1000/'6.2 ETSt.-LVgl'!L29,2)</f>
        <v>40.56</v>
      </c>
      <c r="M29" s="86">
        <f>ROUND('4.1.1 BIP-LVgl-n'!M29*1000/'6.2 ETSt.-LVgl'!M29,2)</f>
        <v>40.62</v>
      </c>
      <c r="N29" s="86">
        <f>ROUND('4.1.1 BIP-LVgl-n'!N29*1000/'6.2 ETSt.-LVgl'!N29,2)</f>
        <v>31.55</v>
      </c>
      <c r="O29" s="86">
        <f>ROUND('4.1.1 BIP-LVgl-n'!O29*1000/'6.2 ETSt.-LVgl'!O29,2)</f>
        <v>31.76</v>
      </c>
      <c r="P29" s="86">
        <f>ROUND('4.1.1 BIP-LVgl-n'!P29*1000/'6.2 ETSt.-LVgl'!P29,2)</f>
        <v>38.94</v>
      </c>
      <c r="Q29" s="86">
        <f>ROUND('4.1.1 BIP-LVgl-n'!Q29*1000/'6.2 ETSt.-LVgl'!Q29,2)</f>
        <v>29.25</v>
      </c>
      <c r="R29" s="86">
        <f>ROUND('4.1.1 BIP-LVgl-n'!R29*1000/'6.2 ETSt.-LVgl'!R29,2)</f>
        <v>42.56</v>
      </c>
      <c r="S29" s="86">
        <f>ROUND('4.1.1 BIP-LVgl-n'!S29*1000/'6.2 ETSt.-LVgl'!S29,2)</f>
        <v>44.78</v>
      </c>
      <c r="T29" s="86">
        <f>ROUND('4.1.1 BIP-LVgl-n'!T29*1000/'6.2 ETSt.-LVgl'!T29,2)</f>
        <v>31.24</v>
      </c>
      <c r="U29" s="3" t="s">
        <v>101</v>
      </c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</row>
    <row r="30" spans="1:55" s="35" customFormat="1" ht="11.85" customHeight="1">
      <c r="A30" s="2" t="s">
        <v>103</v>
      </c>
      <c r="B30" s="86">
        <f>ROUND('4.1.1 BIP-LVgl-n'!B30*1000/'6.2 ETSt.-LVgl'!B30,2)</f>
        <v>47.68</v>
      </c>
      <c r="C30" s="86">
        <f>ROUND('4.1.1 BIP-LVgl-n'!C30*1000/'6.2 ETSt.-LVgl'!C30,2)</f>
        <v>46.56</v>
      </c>
      <c r="D30" s="86">
        <f>ROUND('4.1.1 BIP-LVgl-n'!D30*1000/'6.2 ETSt.-LVgl'!D30,2)</f>
        <v>41.32</v>
      </c>
      <c r="E30" s="86">
        <f>ROUND('4.1.1 BIP-LVgl-n'!E30*1000/'6.2 ETSt.-LVgl'!E30,2)</f>
        <v>34.09</v>
      </c>
      <c r="F30" s="86">
        <f>ROUND('4.1.1 BIP-LVgl-n'!F30*1000/'6.2 ETSt.-LVgl'!F30,2)</f>
        <v>47.11</v>
      </c>
      <c r="G30" s="86">
        <f>ROUND('4.1.1 BIP-LVgl-n'!G30*1000/'6.2 ETSt.-LVgl'!G30,2)</f>
        <v>56.18</v>
      </c>
      <c r="H30" s="86">
        <f>ROUND('4.1.1 BIP-LVgl-n'!H30*1000/'6.2 ETSt.-LVgl'!H30,2)</f>
        <v>49.96</v>
      </c>
      <c r="I30" s="86">
        <f>ROUND('4.1.1 BIP-LVgl-n'!I30*1000/'6.2 ETSt.-LVgl'!I30,2)</f>
        <v>30.7</v>
      </c>
      <c r="J30" s="86">
        <f>ROUND('4.1.1 BIP-LVgl-n'!J30*1000/'6.2 ETSt.-LVgl'!J30,2)</f>
        <v>42.83</v>
      </c>
      <c r="K30" s="86">
        <f>ROUND('4.1.1 BIP-LVgl-n'!K30*1000/'6.2 ETSt.-LVgl'!K30,2)</f>
        <v>45.47</v>
      </c>
      <c r="L30" s="86">
        <f>ROUND('4.1.1 BIP-LVgl-n'!L30*1000/'6.2 ETSt.-LVgl'!L30,2)</f>
        <v>42.37</v>
      </c>
      <c r="M30" s="86">
        <f>ROUND('4.1.1 BIP-LVgl-n'!M30*1000/'6.2 ETSt.-LVgl'!M30,2)</f>
        <v>41.71</v>
      </c>
      <c r="N30" s="86">
        <f>ROUND('4.1.1 BIP-LVgl-n'!N30*1000/'6.2 ETSt.-LVgl'!N30,2)</f>
        <v>32.28</v>
      </c>
      <c r="O30" s="86">
        <f>ROUND('4.1.1 BIP-LVgl-n'!O30*1000/'6.2 ETSt.-LVgl'!O30,2)</f>
        <v>33.14</v>
      </c>
      <c r="P30" s="86">
        <f>ROUND('4.1.1 BIP-LVgl-n'!P30*1000/'6.2 ETSt.-LVgl'!P30,2)</f>
        <v>39.18</v>
      </c>
      <c r="Q30" s="86">
        <f>ROUND('4.1.1 BIP-LVgl-n'!Q30*1000/'6.2 ETSt.-LVgl'!Q30,2)</f>
        <v>30.22</v>
      </c>
      <c r="R30" s="86">
        <f>ROUND('4.1.1 BIP-LVgl-n'!R30*1000/'6.2 ETSt.-LVgl'!R30,2)</f>
        <v>43.82</v>
      </c>
      <c r="S30" s="86">
        <f>ROUND('4.1.1 BIP-LVgl-n'!S30*1000/'6.2 ETSt.-LVgl'!S30,2)</f>
        <v>46.12</v>
      </c>
      <c r="T30" s="86">
        <f>ROUND('4.1.1 BIP-LVgl-n'!T30*1000/'6.2 ETSt.-LVgl'!T30,2)</f>
        <v>32.19</v>
      </c>
      <c r="U30" s="3" t="s">
        <v>103</v>
      </c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</row>
    <row r="31" spans="1:55" s="35" customFormat="1" ht="11.85" customHeight="1">
      <c r="A31" s="2" t="s">
        <v>105</v>
      </c>
      <c r="B31" s="86">
        <f>ROUND('4.1.1 BIP-LVgl-n'!B31*1000/'6.2 ETSt.-LVgl'!B31,2)</f>
        <v>49.63</v>
      </c>
      <c r="C31" s="86">
        <f>ROUND('4.1.1 BIP-LVgl-n'!C31*1000/'6.2 ETSt.-LVgl'!C31,2)</f>
        <v>49.05</v>
      </c>
      <c r="D31" s="86">
        <f>ROUND('4.1.1 BIP-LVgl-n'!D31*1000/'6.2 ETSt.-LVgl'!D31,2)</f>
        <v>42.8</v>
      </c>
      <c r="E31" s="86">
        <f>ROUND('4.1.1 BIP-LVgl-n'!E31*1000/'6.2 ETSt.-LVgl'!E31,2)</f>
        <v>35.23</v>
      </c>
      <c r="F31" s="86">
        <f>ROUND('4.1.1 BIP-LVgl-n'!F31*1000/'6.2 ETSt.-LVgl'!F31,2)</f>
        <v>47.88</v>
      </c>
      <c r="G31" s="86">
        <f>ROUND('4.1.1 BIP-LVgl-n'!G31*1000/'6.2 ETSt.-LVgl'!G31,2)</f>
        <v>55.97</v>
      </c>
      <c r="H31" s="86">
        <f>ROUND('4.1.1 BIP-LVgl-n'!H31*1000/'6.2 ETSt.-LVgl'!H31,2)</f>
        <v>51.5</v>
      </c>
      <c r="I31" s="86">
        <f>ROUND('4.1.1 BIP-LVgl-n'!I31*1000/'6.2 ETSt.-LVgl'!I31,2)</f>
        <v>32.48</v>
      </c>
      <c r="J31" s="86">
        <f>ROUND('4.1.1 BIP-LVgl-n'!J31*1000/'6.2 ETSt.-LVgl'!J31,2)</f>
        <v>44.74</v>
      </c>
      <c r="K31" s="86">
        <f>ROUND('4.1.1 BIP-LVgl-n'!K31*1000/'6.2 ETSt.-LVgl'!K31,2)</f>
        <v>46.63</v>
      </c>
      <c r="L31" s="86">
        <f>ROUND('4.1.1 BIP-LVgl-n'!L31*1000/'6.2 ETSt.-LVgl'!L31,2)</f>
        <v>43.78</v>
      </c>
      <c r="M31" s="86">
        <f>ROUND('4.1.1 BIP-LVgl-n'!M31*1000/'6.2 ETSt.-LVgl'!M31,2)</f>
        <v>43.66</v>
      </c>
      <c r="N31" s="86">
        <f>ROUND('4.1.1 BIP-LVgl-n'!N31*1000/'6.2 ETSt.-LVgl'!N31,2)</f>
        <v>33.59</v>
      </c>
      <c r="O31" s="86">
        <f>ROUND('4.1.1 BIP-LVgl-n'!O31*1000/'6.2 ETSt.-LVgl'!O31,2)</f>
        <v>33.8</v>
      </c>
      <c r="P31" s="86">
        <f>ROUND('4.1.1 BIP-LVgl-n'!P31*1000/'6.2 ETSt.-LVgl'!P31,2)</f>
        <v>40.37</v>
      </c>
      <c r="Q31" s="86">
        <f>ROUND('4.1.1 BIP-LVgl-n'!Q31*1000/'6.2 ETSt.-LVgl'!Q31,2)</f>
        <v>31.73</v>
      </c>
      <c r="R31" s="86">
        <f>ROUND('4.1.1 BIP-LVgl-n'!R31*1000/'6.2 ETSt.-LVgl'!R31,2)</f>
        <v>45.44</v>
      </c>
      <c r="S31" s="86">
        <f>ROUND('4.1.1 BIP-LVgl-n'!S31*1000/'6.2 ETSt.-LVgl'!S31,2)</f>
        <v>47.79</v>
      </c>
      <c r="T31" s="86">
        <f>ROUND('4.1.1 BIP-LVgl-n'!T31*1000/'6.2 ETSt.-LVgl'!T31,2)</f>
        <v>33.45</v>
      </c>
      <c r="U31" s="3" t="s">
        <v>105</v>
      </c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</row>
    <row r="32" spans="1:55" s="35" customFormat="1" ht="11.85" customHeight="1">
      <c r="A32" s="2" t="s">
        <v>206</v>
      </c>
      <c r="B32" s="86">
        <f>ROUND('4.1.1 BIP-LVgl-n'!B32*1000/'6.2 ETSt.-LVgl'!B32,2)</f>
        <v>50.54</v>
      </c>
      <c r="C32" s="86">
        <f>ROUND('4.1.1 BIP-LVgl-n'!C32*1000/'6.2 ETSt.-LVgl'!C32,2)</f>
        <v>50.18</v>
      </c>
      <c r="D32" s="86">
        <f>ROUND('4.1.1 BIP-LVgl-n'!D32*1000/'6.2 ETSt.-LVgl'!D32,2)</f>
        <v>43.15</v>
      </c>
      <c r="E32" s="86">
        <f>ROUND('4.1.1 BIP-LVgl-n'!E32*1000/'6.2 ETSt.-LVgl'!E32,2)</f>
        <v>36.65</v>
      </c>
      <c r="F32" s="86">
        <f>ROUND('4.1.1 BIP-LVgl-n'!F32*1000/'6.2 ETSt.-LVgl'!F32,2)</f>
        <v>49.98</v>
      </c>
      <c r="G32" s="86">
        <f>ROUND('4.1.1 BIP-LVgl-n'!G32*1000/'6.2 ETSt.-LVgl'!G32,2)</f>
        <v>56.89</v>
      </c>
      <c r="H32" s="86">
        <f>ROUND('4.1.1 BIP-LVgl-n'!H32*1000/'6.2 ETSt.-LVgl'!H32,2)</f>
        <v>51.88</v>
      </c>
      <c r="I32" s="86">
        <f>ROUND('4.1.1 BIP-LVgl-n'!I32*1000/'6.2 ETSt.-LVgl'!I32,2)</f>
        <v>33.59</v>
      </c>
      <c r="J32" s="86">
        <f>ROUND('4.1.1 BIP-LVgl-n'!J32*1000/'6.2 ETSt.-LVgl'!J32,2)</f>
        <v>45.54</v>
      </c>
      <c r="K32" s="86">
        <f>ROUND('4.1.1 BIP-LVgl-n'!K32*1000/'6.2 ETSt.-LVgl'!K32,2)</f>
        <v>47.26</v>
      </c>
      <c r="L32" s="86">
        <f>ROUND('4.1.1 BIP-LVgl-n'!L32*1000/'6.2 ETSt.-LVgl'!L32,2)</f>
        <v>45.2</v>
      </c>
      <c r="M32" s="86">
        <f>ROUND('4.1.1 BIP-LVgl-n'!M32*1000/'6.2 ETSt.-LVgl'!M32,2)</f>
        <v>44.58</v>
      </c>
      <c r="N32" s="86">
        <f>ROUND('4.1.1 BIP-LVgl-n'!N32*1000/'6.2 ETSt.-LVgl'!N32,2)</f>
        <v>34.6</v>
      </c>
      <c r="O32" s="86">
        <f>ROUND('4.1.1 BIP-LVgl-n'!O32*1000/'6.2 ETSt.-LVgl'!O32,2)</f>
        <v>35.93</v>
      </c>
      <c r="P32" s="86">
        <f>ROUND('4.1.1 BIP-LVgl-n'!P32*1000/'6.2 ETSt.-LVgl'!P32,2)</f>
        <v>42.04</v>
      </c>
      <c r="Q32" s="86">
        <f>ROUND('4.1.1 BIP-LVgl-n'!Q32*1000/'6.2 ETSt.-LVgl'!Q32,2)</f>
        <v>32.75</v>
      </c>
      <c r="R32" s="86">
        <f>ROUND('4.1.1 BIP-LVgl-n'!R32*1000/'6.2 ETSt.-LVgl'!R32,2)</f>
        <v>46.4</v>
      </c>
      <c r="S32" s="86">
        <f>ROUND('4.1.1 BIP-LVgl-n'!S32*1000/'6.2 ETSt.-LVgl'!S32,2)</f>
        <v>48.69</v>
      </c>
      <c r="T32" s="86">
        <f>ROUND('4.1.1 BIP-LVgl-n'!T32*1000/'6.2 ETSt.-LVgl'!T32,2)</f>
        <v>34.75</v>
      </c>
      <c r="U32" s="3" t="s">
        <v>206</v>
      </c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</row>
    <row r="33" spans="1:55" s="35" customFormat="1" ht="11.85" customHeight="1">
      <c r="A33" s="2" t="s">
        <v>229</v>
      </c>
      <c r="B33" s="86">
        <f>ROUND('4.1.1 BIP-LVgl-n'!B33*1000/'6.2 ETSt.-LVgl'!B33,2)</f>
        <v>51.25</v>
      </c>
      <c r="C33" s="86">
        <f>ROUND('4.1.1 BIP-LVgl-n'!C33*1000/'6.2 ETSt.-LVgl'!C33,2)</f>
        <v>51.42</v>
      </c>
      <c r="D33" s="86">
        <f>ROUND('4.1.1 BIP-LVgl-n'!D33*1000/'6.2 ETSt.-LVgl'!D33,2)</f>
        <v>44.08</v>
      </c>
      <c r="E33" s="86">
        <f>ROUND('4.1.1 BIP-LVgl-n'!E33*1000/'6.2 ETSt.-LVgl'!E33,2)</f>
        <v>38.31</v>
      </c>
      <c r="F33" s="86">
        <f>ROUND('4.1.1 BIP-LVgl-n'!F33*1000/'6.2 ETSt.-LVgl'!F33,2)</f>
        <v>50.89</v>
      </c>
      <c r="G33" s="86">
        <f>ROUND('4.1.1 BIP-LVgl-n'!G33*1000/'6.2 ETSt.-LVgl'!G33,2)</f>
        <v>59.19</v>
      </c>
      <c r="H33" s="86">
        <f>ROUND('4.1.1 BIP-LVgl-n'!H33*1000/'6.2 ETSt.-LVgl'!H33,2)</f>
        <v>53.28</v>
      </c>
      <c r="I33" s="86">
        <f>ROUND('4.1.1 BIP-LVgl-n'!I33*1000/'6.2 ETSt.-LVgl'!I33,2)</f>
        <v>35.45</v>
      </c>
      <c r="J33" s="86">
        <f>ROUND('4.1.1 BIP-LVgl-n'!J33*1000/'6.2 ETSt.-LVgl'!J33,2)</f>
        <v>45.94</v>
      </c>
      <c r="K33" s="86">
        <f>ROUND('4.1.1 BIP-LVgl-n'!K33*1000/'6.2 ETSt.-LVgl'!K33,2)</f>
        <v>48.38</v>
      </c>
      <c r="L33" s="86">
        <f>ROUND('4.1.1 BIP-LVgl-n'!L33*1000/'6.2 ETSt.-LVgl'!L33,2)</f>
        <v>46.3</v>
      </c>
      <c r="M33" s="86">
        <f>ROUND('4.1.1 BIP-LVgl-n'!M33*1000/'6.2 ETSt.-LVgl'!M33,2)</f>
        <v>44.92</v>
      </c>
      <c r="N33" s="86">
        <f>ROUND('4.1.1 BIP-LVgl-n'!N33*1000/'6.2 ETSt.-LVgl'!N33,2)</f>
        <v>35.79</v>
      </c>
      <c r="O33" s="86">
        <f>ROUND('4.1.1 BIP-LVgl-n'!O33*1000/'6.2 ETSt.-LVgl'!O33,2)</f>
        <v>37.23</v>
      </c>
      <c r="P33" s="86">
        <f>ROUND('4.1.1 BIP-LVgl-n'!P33*1000/'6.2 ETSt.-LVgl'!P33,2)</f>
        <v>42.98</v>
      </c>
      <c r="Q33" s="86">
        <f>ROUND('4.1.1 BIP-LVgl-n'!Q33*1000/'6.2 ETSt.-LVgl'!Q33,2)</f>
        <v>34.62</v>
      </c>
      <c r="R33" s="86">
        <f>ROUND('4.1.1 BIP-LVgl-n'!R33*1000/'6.2 ETSt.-LVgl'!R33,2)</f>
        <v>47.54</v>
      </c>
      <c r="S33" s="86">
        <f>ROUND('4.1.1 BIP-LVgl-n'!S33*1000/'6.2 ETSt.-LVgl'!S33,2)</f>
        <v>49.74</v>
      </c>
      <c r="T33" s="86">
        <f>ROUND('4.1.1 BIP-LVgl-n'!T33*1000/'6.2 ETSt.-LVgl'!T33,2)</f>
        <v>36.25</v>
      </c>
      <c r="U33" s="3" t="s">
        <v>229</v>
      </c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</row>
    <row r="34" spans="1:55" s="35" customFormat="1" ht="11.85" customHeight="1">
      <c r="A34" s="2" t="s">
        <v>233</v>
      </c>
      <c r="B34" s="86">
        <f>ROUND('4.1.1 BIP-LVgl-n'!B34*1000/'6.2 ETSt.-LVgl'!B34,2)</f>
        <v>52.64</v>
      </c>
      <c r="C34" s="86">
        <f>ROUND('4.1.1 BIP-LVgl-n'!C34*1000/'6.2 ETSt.-LVgl'!C34,2)</f>
        <v>52.85</v>
      </c>
      <c r="D34" s="86">
        <f>ROUND('4.1.1 BIP-LVgl-n'!D34*1000/'6.2 ETSt.-LVgl'!D34,2)</f>
        <v>45.65</v>
      </c>
      <c r="E34" s="86">
        <f>ROUND('4.1.1 BIP-LVgl-n'!E34*1000/'6.2 ETSt.-LVgl'!E34,2)</f>
        <v>40</v>
      </c>
      <c r="F34" s="86">
        <f>ROUND('4.1.1 BIP-LVgl-n'!F34*1000/'6.2 ETSt.-LVgl'!F34,2)</f>
        <v>52.73</v>
      </c>
      <c r="G34" s="86">
        <f>ROUND('4.1.1 BIP-LVgl-n'!G34*1000/'6.2 ETSt.-LVgl'!G34,2)</f>
        <v>60.01</v>
      </c>
      <c r="H34" s="86">
        <f>ROUND('4.1.1 BIP-LVgl-n'!H34*1000/'6.2 ETSt.-LVgl'!H34,2)</f>
        <v>54.86</v>
      </c>
      <c r="I34" s="86">
        <f>ROUND('4.1.1 BIP-LVgl-n'!I34*1000/'6.2 ETSt.-LVgl'!I34,2)</f>
        <v>36.67</v>
      </c>
      <c r="J34" s="86">
        <f>ROUND('4.1.1 BIP-LVgl-n'!J34*1000/'6.2 ETSt.-LVgl'!J34,2)</f>
        <v>47.63</v>
      </c>
      <c r="K34" s="86">
        <f>ROUND('4.1.1 BIP-LVgl-n'!K34*1000/'6.2 ETSt.-LVgl'!K34,2)</f>
        <v>49.53</v>
      </c>
      <c r="L34" s="86">
        <f>ROUND('4.1.1 BIP-LVgl-n'!L34*1000/'6.2 ETSt.-LVgl'!L34,2)</f>
        <v>47.22</v>
      </c>
      <c r="M34" s="86">
        <f>ROUND('4.1.1 BIP-LVgl-n'!M34*1000/'6.2 ETSt.-LVgl'!M34,2)</f>
        <v>46.93</v>
      </c>
      <c r="N34" s="86">
        <f>ROUND('4.1.1 BIP-LVgl-n'!N34*1000/'6.2 ETSt.-LVgl'!N34,2)</f>
        <v>37.34</v>
      </c>
      <c r="O34" s="86">
        <f>ROUND('4.1.1 BIP-LVgl-n'!O34*1000/'6.2 ETSt.-LVgl'!O34,2)</f>
        <v>38.22</v>
      </c>
      <c r="P34" s="86">
        <f>ROUND('4.1.1 BIP-LVgl-n'!P34*1000/'6.2 ETSt.-LVgl'!P34,2)</f>
        <v>44.12</v>
      </c>
      <c r="Q34" s="86">
        <f>ROUND('4.1.1 BIP-LVgl-n'!Q34*1000/'6.2 ETSt.-LVgl'!Q34,2)</f>
        <v>36.53</v>
      </c>
      <c r="R34" s="86">
        <f>ROUND('4.1.1 BIP-LVgl-n'!R34*1000/'6.2 ETSt.-LVgl'!R34,2)</f>
        <v>48.93</v>
      </c>
      <c r="S34" s="86">
        <f>ROUND('4.1.1 BIP-LVgl-n'!S34*1000/'6.2 ETSt.-LVgl'!S34,2)</f>
        <v>51.09</v>
      </c>
      <c r="T34" s="86">
        <f>ROUND('4.1.1 BIP-LVgl-n'!T34*1000/'6.2 ETSt.-LVgl'!T34,2)</f>
        <v>37.75</v>
      </c>
      <c r="U34" s="3" t="s">
        <v>233</v>
      </c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</row>
    <row r="35" spans="1:55" s="35" customFormat="1" ht="11.85" customHeight="1">
      <c r="A35" s="2" t="s">
        <v>234</v>
      </c>
      <c r="B35" s="86">
        <f>ROUND('4.1.1 BIP-LVgl-n'!B35*1000/'6.2 ETSt.-LVgl'!B35,2)</f>
        <v>54.58</v>
      </c>
      <c r="C35" s="86">
        <f>ROUND('4.1.1 BIP-LVgl-n'!C35*1000/'6.2 ETSt.-LVgl'!C35,2)</f>
        <v>54.05</v>
      </c>
      <c r="D35" s="86">
        <f>ROUND('4.1.1 BIP-LVgl-n'!D35*1000/'6.2 ETSt.-LVgl'!D35,2)</f>
        <v>47.27</v>
      </c>
      <c r="E35" s="86">
        <f>ROUND('4.1.1 BIP-LVgl-n'!E35*1000/'6.2 ETSt.-LVgl'!E35,2)</f>
        <v>40.74</v>
      </c>
      <c r="F35" s="86">
        <f>ROUND('4.1.1 BIP-LVgl-n'!F35*1000/'6.2 ETSt.-LVgl'!F35,2)</f>
        <v>53.34</v>
      </c>
      <c r="G35" s="86">
        <f>ROUND('4.1.1 BIP-LVgl-n'!G35*1000/'6.2 ETSt.-LVgl'!G35,2)</f>
        <v>62.32</v>
      </c>
      <c r="H35" s="86">
        <f>ROUND('4.1.1 BIP-LVgl-n'!H35*1000/'6.2 ETSt.-LVgl'!H35,2)</f>
        <v>55.76</v>
      </c>
      <c r="I35" s="86">
        <f>ROUND('4.1.1 BIP-LVgl-n'!I35*1000/'6.2 ETSt.-LVgl'!I35,2)</f>
        <v>37.01</v>
      </c>
      <c r="J35" s="86">
        <f>ROUND('4.1.1 BIP-LVgl-n'!J35*1000/'6.2 ETSt.-LVgl'!J35,2)</f>
        <v>47.64</v>
      </c>
      <c r="K35" s="86">
        <f>ROUND('4.1.1 BIP-LVgl-n'!K35*1000/'6.2 ETSt.-LVgl'!K35,2)</f>
        <v>50.55</v>
      </c>
      <c r="L35" s="86">
        <f>ROUND('4.1.1 BIP-LVgl-n'!L35*1000/'6.2 ETSt.-LVgl'!L35,2)</f>
        <v>48.88</v>
      </c>
      <c r="M35" s="86">
        <f>ROUND('4.1.1 BIP-LVgl-n'!M35*1000/'6.2 ETSt.-LVgl'!M35,2)</f>
        <v>47.64</v>
      </c>
      <c r="N35" s="86">
        <f>ROUND('4.1.1 BIP-LVgl-n'!N35*1000/'6.2 ETSt.-LVgl'!N35,2)</f>
        <v>38.84</v>
      </c>
      <c r="O35" s="86">
        <f>ROUND('4.1.1 BIP-LVgl-n'!O35*1000/'6.2 ETSt.-LVgl'!O35,2)</f>
        <v>38.99</v>
      </c>
      <c r="P35" s="86">
        <f>ROUND('4.1.1 BIP-LVgl-n'!P35*1000/'6.2 ETSt.-LVgl'!P35,2)</f>
        <v>44.84</v>
      </c>
      <c r="Q35" s="86">
        <f>ROUND('4.1.1 BIP-LVgl-n'!Q35*1000/'6.2 ETSt.-LVgl'!Q35,2)</f>
        <v>37.27</v>
      </c>
      <c r="R35" s="86">
        <f>ROUND('4.1.1 BIP-LVgl-n'!R35*1000/'6.2 ETSt.-LVgl'!R35,2)</f>
        <v>50.09</v>
      </c>
      <c r="S35" s="86">
        <f>ROUND('4.1.1 BIP-LVgl-n'!S35*1000/'6.2 ETSt.-LVgl'!S35,2)</f>
        <v>52.24</v>
      </c>
      <c r="T35" s="86">
        <f>ROUND('4.1.1 BIP-LVgl-n'!T35*1000/'6.2 ETSt.-LVgl'!T35,2)</f>
        <v>38.71</v>
      </c>
      <c r="U35" s="3" t="s">
        <v>234</v>
      </c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</row>
    <row r="36" spans="1:55" s="35" customFormat="1" ht="11.85" customHeight="1">
      <c r="A36" s="2" t="s">
        <v>251</v>
      </c>
      <c r="B36" s="86">
        <f>ROUND('4.1.1 BIP-LVgl-n'!B36*1000/'6.2 ETSt.-LVgl'!B36,2)</f>
        <v>55.48</v>
      </c>
      <c r="C36" s="86">
        <f>ROUND('4.1.1 BIP-LVgl-n'!C36*1000/'6.2 ETSt.-LVgl'!C36,2)</f>
        <v>55.78</v>
      </c>
      <c r="D36" s="86">
        <f>ROUND('4.1.1 BIP-LVgl-n'!D36*1000/'6.2 ETSt.-LVgl'!D36,2)</f>
        <v>49.2</v>
      </c>
      <c r="E36" s="86">
        <f>ROUND('4.1.1 BIP-LVgl-n'!E36*1000/'6.2 ETSt.-LVgl'!E36,2)</f>
        <v>41.94</v>
      </c>
      <c r="F36" s="86">
        <f>ROUND('4.1.1 BIP-LVgl-n'!F36*1000/'6.2 ETSt.-LVgl'!F36,2)</f>
        <v>54.47</v>
      </c>
      <c r="G36" s="86">
        <f>ROUND('4.1.1 BIP-LVgl-n'!G36*1000/'6.2 ETSt.-LVgl'!G36,2)</f>
        <v>62.34</v>
      </c>
      <c r="H36" s="86">
        <f>ROUND('4.1.1 BIP-LVgl-n'!H36*1000/'6.2 ETSt.-LVgl'!H36,2)</f>
        <v>57.25</v>
      </c>
      <c r="I36" s="86">
        <f>ROUND('4.1.1 BIP-LVgl-n'!I36*1000/'6.2 ETSt.-LVgl'!I36,2)</f>
        <v>38.15</v>
      </c>
      <c r="J36" s="86">
        <f>ROUND('4.1.1 BIP-LVgl-n'!J36*1000/'6.2 ETSt.-LVgl'!J36,2)</f>
        <v>50.51</v>
      </c>
      <c r="K36" s="86">
        <f>ROUND('4.1.1 BIP-LVgl-n'!K36*1000/'6.2 ETSt.-LVgl'!K36,2)</f>
        <v>51.46</v>
      </c>
      <c r="L36" s="86">
        <f>ROUND('4.1.1 BIP-LVgl-n'!L36*1000/'6.2 ETSt.-LVgl'!L36,2)</f>
        <v>49.88</v>
      </c>
      <c r="M36" s="86">
        <f>ROUND('4.1.1 BIP-LVgl-n'!M36*1000/'6.2 ETSt.-LVgl'!M36,2)</f>
        <v>47.74</v>
      </c>
      <c r="N36" s="86">
        <f>ROUND('4.1.1 BIP-LVgl-n'!N36*1000/'6.2 ETSt.-LVgl'!N36,2)</f>
        <v>40.05</v>
      </c>
      <c r="O36" s="86">
        <f>ROUND('4.1.1 BIP-LVgl-n'!O36*1000/'6.2 ETSt.-LVgl'!O36,2)</f>
        <v>40.36</v>
      </c>
      <c r="P36" s="86">
        <f>ROUND('4.1.1 BIP-LVgl-n'!P36*1000/'6.2 ETSt.-LVgl'!P36,2)</f>
        <v>45.6</v>
      </c>
      <c r="Q36" s="86">
        <f>ROUND('4.1.1 BIP-LVgl-n'!Q36*1000/'6.2 ETSt.-LVgl'!Q36,2)</f>
        <v>38.64</v>
      </c>
      <c r="R36" s="86">
        <f>ROUND('4.1.1 BIP-LVgl-n'!R36*1000/'6.2 ETSt.-LVgl'!R36,2)</f>
        <v>51.45</v>
      </c>
      <c r="S36" s="86">
        <f>ROUND('4.1.1 BIP-LVgl-n'!S36*1000/'6.2 ETSt.-LVgl'!S36,2)</f>
        <v>53.56</v>
      </c>
      <c r="T36" s="86">
        <f>ROUND('4.1.1 BIP-LVgl-n'!T36*1000/'6.2 ETSt.-LVgl'!T36,2)</f>
        <v>39.97</v>
      </c>
      <c r="U36" s="3" t="s">
        <v>251</v>
      </c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</row>
    <row r="37" spans="1:55" s="35" customFormat="1" ht="11.85" customHeight="1">
      <c r="A37" s="2" t="s">
        <v>267</v>
      </c>
      <c r="B37" s="86">
        <f>ROUND('4.1.1 BIP-LVgl-n'!B37*1000/'6.2 ETSt.-LVgl'!B37,2)</f>
        <v>57.49</v>
      </c>
      <c r="C37" s="86">
        <f>ROUND('4.1.1 BIP-LVgl-n'!C37*1000/'6.2 ETSt.-LVgl'!C37,2)</f>
        <v>57.89</v>
      </c>
      <c r="D37" s="86">
        <f>ROUND('4.1.1 BIP-LVgl-n'!D37*1000/'6.2 ETSt.-LVgl'!D37,2)</f>
        <v>50.79</v>
      </c>
      <c r="E37" s="86">
        <f>ROUND('4.1.1 BIP-LVgl-n'!E37*1000/'6.2 ETSt.-LVgl'!E37,2)</f>
        <v>43.53</v>
      </c>
      <c r="F37" s="86">
        <f>ROUND('4.1.1 BIP-LVgl-n'!F37*1000/'6.2 ETSt.-LVgl'!F37,2)</f>
        <v>55.73</v>
      </c>
      <c r="G37" s="86">
        <f>ROUND('4.1.1 BIP-LVgl-n'!G37*1000/'6.2 ETSt.-LVgl'!G37,2)</f>
        <v>65.01</v>
      </c>
      <c r="H37" s="86">
        <f>ROUND('4.1.1 BIP-LVgl-n'!H37*1000/'6.2 ETSt.-LVgl'!H37,2)</f>
        <v>58.48</v>
      </c>
      <c r="I37" s="86">
        <f>ROUND('4.1.1 BIP-LVgl-n'!I37*1000/'6.2 ETSt.-LVgl'!I37,2)</f>
        <v>40.62</v>
      </c>
      <c r="J37" s="86">
        <f>ROUND('4.1.1 BIP-LVgl-n'!J37*1000/'6.2 ETSt.-LVgl'!J37,2)</f>
        <v>51.57</v>
      </c>
      <c r="K37" s="86">
        <f>ROUND('4.1.1 BIP-LVgl-n'!K37*1000/'6.2 ETSt.-LVgl'!K37,2)</f>
        <v>53.06</v>
      </c>
      <c r="L37" s="86">
        <f>ROUND('4.1.1 BIP-LVgl-n'!L37*1000/'6.2 ETSt.-LVgl'!L37,2)</f>
        <v>51.18</v>
      </c>
      <c r="M37" s="86">
        <f>ROUND('4.1.1 BIP-LVgl-n'!M37*1000/'6.2 ETSt.-LVgl'!M37,2)</f>
        <v>49.16</v>
      </c>
      <c r="N37" s="86">
        <f>ROUND('4.1.1 BIP-LVgl-n'!N37*1000/'6.2 ETSt.-LVgl'!N37,2)</f>
        <v>41.37</v>
      </c>
      <c r="O37" s="86">
        <f>ROUND('4.1.1 BIP-LVgl-n'!O37*1000/'6.2 ETSt.-LVgl'!O37,2)</f>
        <v>41.78</v>
      </c>
      <c r="P37" s="86">
        <f>ROUND('4.1.1 BIP-LVgl-n'!P37*1000/'6.2 ETSt.-LVgl'!P37,2)</f>
        <v>47.82</v>
      </c>
      <c r="Q37" s="86">
        <f>ROUND('4.1.1 BIP-LVgl-n'!Q37*1000/'6.2 ETSt.-LVgl'!Q37,2)</f>
        <v>40.16</v>
      </c>
      <c r="R37" s="86">
        <f>ROUND('4.1.1 BIP-LVgl-n'!R37*1000/'6.2 ETSt.-LVgl'!R37,2)</f>
        <v>53.15</v>
      </c>
      <c r="S37" s="86">
        <f>ROUND('4.1.1 BIP-LVgl-n'!S37*1000/'6.2 ETSt.-LVgl'!S37,2)</f>
        <v>55.29</v>
      </c>
      <c r="T37" s="86">
        <f>ROUND('4.1.1 BIP-LVgl-n'!T37*1000/'6.2 ETSt.-LVgl'!T37,2)</f>
        <v>41.54</v>
      </c>
      <c r="U37" s="3" t="s">
        <v>267</v>
      </c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</row>
    <row r="38" spans="1:55" s="35" customFormat="1" ht="11.85" customHeight="1">
      <c r="A38" s="2" t="s">
        <v>268</v>
      </c>
      <c r="B38" s="86">
        <f>ROUND('4.1.1 BIP-LVgl-n'!B38*1000/'6.2 ETSt.-LVgl'!B38,2)</f>
        <v>58.94</v>
      </c>
      <c r="C38" s="86">
        <f>ROUND('4.1.1 BIP-LVgl-n'!C38*1000/'6.2 ETSt.-LVgl'!C38,2)</f>
        <v>58.45</v>
      </c>
      <c r="D38" s="86">
        <f>ROUND('4.1.1 BIP-LVgl-n'!D38*1000/'6.2 ETSt.-LVgl'!D38,2)</f>
        <v>52.66</v>
      </c>
      <c r="E38" s="86">
        <f>ROUND('4.1.1 BIP-LVgl-n'!E38*1000/'6.2 ETSt.-LVgl'!E38,2)</f>
        <v>44.95</v>
      </c>
      <c r="F38" s="86">
        <f>ROUND('4.1.1 BIP-LVgl-n'!F38*1000/'6.2 ETSt.-LVgl'!F38,2)</f>
        <v>56.24</v>
      </c>
      <c r="G38" s="86">
        <f>ROUND('4.1.1 BIP-LVgl-n'!G38*1000/'6.2 ETSt.-LVgl'!G38,2)</f>
        <v>66.14</v>
      </c>
      <c r="H38" s="86">
        <f>ROUND('4.1.1 BIP-LVgl-n'!H38*1000/'6.2 ETSt.-LVgl'!H38,2)</f>
        <v>59.22</v>
      </c>
      <c r="I38" s="86">
        <f>ROUND('4.1.1 BIP-LVgl-n'!I38*1000/'6.2 ETSt.-LVgl'!I38,2)</f>
        <v>40.8</v>
      </c>
      <c r="J38" s="86">
        <f>ROUND('4.1.1 BIP-LVgl-n'!J38*1000/'6.2 ETSt.-LVgl'!J38,2)</f>
        <v>53</v>
      </c>
      <c r="K38" s="86">
        <f>ROUND('4.1.1 BIP-LVgl-n'!K38*1000/'6.2 ETSt.-LVgl'!K38,2)</f>
        <v>54.51</v>
      </c>
      <c r="L38" s="86">
        <f>ROUND('4.1.1 BIP-LVgl-n'!L38*1000/'6.2 ETSt.-LVgl'!L38,2)</f>
        <v>51.99</v>
      </c>
      <c r="M38" s="86">
        <f>ROUND('4.1.1 BIP-LVgl-n'!M38*1000/'6.2 ETSt.-LVgl'!M38,2)</f>
        <v>50.04</v>
      </c>
      <c r="N38" s="86">
        <f>ROUND('4.1.1 BIP-LVgl-n'!N38*1000/'6.2 ETSt.-LVgl'!N38,2)</f>
        <v>42.74</v>
      </c>
      <c r="O38" s="86">
        <f>ROUND('4.1.1 BIP-LVgl-n'!O38*1000/'6.2 ETSt.-LVgl'!O38,2)</f>
        <v>42.9</v>
      </c>
      <c r="P38" s="86">
        <f>ROUND('4.1.1 BIP-LVgl-n'!P38*1000/'6.2 ETSt.-LVgl'!P38,2)</f>
        <v>48.7</v>
      </c>
      <c r="Q38" s="86">
        <f>ROUND('4.1.1 BIP-LVgl-n'!Q38*1000/'6.2 ETSt.-LVgl'!Q38,2)</f>
        <v>41.38</v>
      </c>
      <c r="R38" s="86">
        <f>ROUND('4.1.1 BIP-LVgl-n'!R38*1000/'6.2 ETSt.-LVgl'!R38,2)</f>
        <v>54.33</v>
      </c>
      <c r="S38" s="86">
        <f>ROUND('4.1.1 BIP-LVgl-n'!S38*1000/'6.2 ETSt.-LVgl'!S38,2)</f>
        <v>56.4</v>
      </c>
      <c r="T38" s="86">
        <f>ROUND('4.1.1 BIP-LVgl-n'!T38*1000/'6.2 ETSt.-LVgl'!T38,2)</f>
        <v>42.7</v>
      </c>
      <c r="U38" s="3" t="s">
        <v>268</v>
      </c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</row>
    <row r="39" spans="1:55" s="35" customFormat="1" ht="11.85" customHeight="1">
      <c r="A39" s="2" t="s">
        <v>270</v>
      </c>
      <c r="B39" s="86">
        <f>ROUND('4.1.1 BIP-LVgl-n'!B39*1000/'6.2 ETSt.-LVgl'!B39,2)</f>
        <v>60.04</v>
      </c>
      <c r="C39" s="86">
        <f>ROUND('4.1.1 BIP-LVgl-n'!C39*1000/'6.2 ETSt.-LVgl'!C39,2)</f>
        <v>60.39</v>
      </c>
      <c r="D39" s="86">
        <f>ROUND('4.1.1 BIP-LVgl-n'!D39*1000/'6.2 ETSt.-LVgl'!D39,2)</f>
        <v>54.51</v>
      </c>
      <c r="E39" s="86">
        <f>ROUND('4.1.1 BIP-LVgl-n'!E39*1000/'6.2 ETSt.-LVgl'!E39,2)</f>
        <v>47.05</v>
      </c>
      <c r="F39" s="86">
        <f>ROUND('4.1.1 BIP-LVgl-n'!F39*1000/'6.2 ETSt.-LVgl'!F39,2)</f>
        <v>56.3</v>
      </c>
      <c r="G39" s="86">
        <f>ROUND('4.1.1 BIP-LVgl-n'!G39*1000/'6.2 ETSt.-LVgl'!G39,2)</f>
        <v>68.71</v>
      </c>
      <c r="H39" s="86">
        <f>ROUND('4.1.1 BIP-LVgl-n'!H39*1000/'6.2 ETSt.-LVgl'!H39,2)</f>
        <v>61.03</v>
      </c>
      <c r="I39" s="86">
        <f>ROUND('4.1.1 BIP-LVgl-n'!I39*1000/'6.2 ETSt.-LVgl'!I39,2)</f>
        <v>43.84</v>
      </c>
      <c r="J39" s="86">
        <f>ROUND('4.1.1 BIP-LVgl-n'!J39*1000/'6.2 ETSt.-LVgl'!J39,2)</f>
        <v>55.13</v>
      </c>
      <c r="K39" s="86">
        <f>ROUND('4.1.1 BIP-LVgl-n'!K39*1000/'6.2 ETSt.-LVgl'!K39,2)</f>
        <v>55.33</v>
      </c>
      <c r="L39" s="86">
        <f>ROUND('4.1.1 BIP-LVgl-n'!L39*1000/'6.2 ETSt.-LVgl'!L39,2)</f>
        <v>53.52</v>
      </c>
      <c r="M39" s="86">
        <f>ROUND('4.1.1 BIP-LVgl-n'!M39*1000/'6.2 ETSt.-LVgl'!M39,2)</f>
        <v>50.21</v>
      </c>
      <c r="N39" s="86">
        <f>ROUND('4.1.1 BIP-LVgl-n'!N39*1000/'6.2 ETSt.-LVgl'!N39,2)</f>
        <v>44.57</v>
      </c>
      <c r="O39" s="86">
        <f>ROUND('4.1.1 BIP-LVgl-n'!O39*1000/'6.2 ETSt.-LVgl'!O39,2)</f>
        <v>45.03</v>
      </c>
      <c r="P39" s="86">
        <f>ROUND('4.1.1 BIP-LVgl-n'!P39*1000/'6.2 ETSt.-LVgl'!P39,2)</f>
        <v>50.62</v>
      </c>
      <c r="Q39" s="86">
        <f>ROUND('4.1.1 BIP-LVgl-n'!Q39*1000/'6.2 ETSt.-LVgl'!Q39,2)</f>
        <v>42.98</v>
      </c>
      <c r="R39" s="86">
        <f>ROUND('4.1.1 BIP-LVgl-n'!R39*1000/'6.2 ETSt.-LVgl'!R39,2)</f>
        <v>55.91</v>
      </c>
      <c r="S39" s="86">
        <f>ROUND('4.1.1 BIP-LVgl-n'!S39*1000/'6.2 ETSt.-LVgl'!S39,2)</f>
        <v>57.87</v>
      </c>
      <c r="T39" s="86">
        <f>ROUND('4.1.1 BIP-LVgl-n'!T39*1000/'6.2 ETSt.-LVgl'!T39,2)</f>
        <v>44.75</v>
      </c>
      <c r="U39" s="3" t="s">
        <v>270</v>
      </c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</row>
    <row r="40" spans="1:55" s="35" customFormat="1" ht="11.85" customHeight="1">
      <c r="A40" s="2" t="s">
        <v>272</v>
      </c>
      <c r="B40" s="86">
        <f>ROUND('4.1.1 BIP-LVgl-n'!B40*1000/'6.2 ETSt.-LVgl'!B40,2)</f>
        <v>61.86</v>
      </c>
      <c r="C40" s="86">
        <f>ROUND('4.1.1 BIP-LVgl-n'!C40*1000/'6.2 ETSt.-LVgl'!C40,2)</f>
        <v>61.95</v>
      </c>
      <c r="D40" s="86">
        <f>ROUND('4.1.1 BIP-LVgl-n'!D40*1000/'6.2 ETSt.-LVgl'!D40,2)</f>
        <v>57.14</v>
      </c>
      <c r="E40" s="86">
        <f>ROUND('4.1.1 BIP-LVgl-n'!E40*1000/'6.2 ETSt.-LVgl'!E40,2)</f>
        <v>48.89</v>
      </c>
      <c r="F40" s="86">
        <f>ROUND('4.1.1 BIP-LVgl-n'!F40*1000/'6.2 ETSt.-LVgl'!F40,2)</f>
        <v>57.16</v>
      </c>
      <c r="G40" s="86">
        <f>ROUND('4.1.1 BIP-LVgl-n'!G40*1000/'6.2 ETSt.-LVgl'!G40,2)</f>
        <v>69.12</v>
      </c>
      <c r="H40" s="86">
        <f>ROUND('4.1.1 BIP-LVgl-n'!H40*1000/'6.2 ETSt.-LVgl'!H40,2)</f>
        <v>62.49</v>
      </c>
      <c r="I40" s="86">
        <f>ROUND('4.1.1 BIP-LVgl-n'!I40*1000/'6.2 ETSt.-LVgl'!I40,2)</f>
        <v>45.12</v>
      </c>
      <c r="J40" s="86">
        <f>ROUND('4.1.1 BIP-LVgl-n'!J40*1000/'6.2 ETSt.-LVgl'!J40,2)</f>
        <v>56.48</v>
      </c>
      <c r="K40" s="86">
        <f>ROUND('4.1.1 BIP-LVgl-n'!K40*1000/'6.2 ETSt.-LVgl'!K40,2)</f>
        <v>56.81</v>
      </c>
      <c r="L40" s="86">
        <f>ROUND('4.1.1 BIP-LVgl-n'!L40*1000/'6.2 ETSt.-LVgl'!L40,2)</f>
        <v>55.21</v>
      </c>
      <c r="M40" s="86">
        <f>ROUND('4.1.1 BIP-LVgl-n'!M40*1000/'6.2 ETSt.-LVgl'!M40,2)</f>
        <v>51.41</v>
      </c>
      <c r="N40" s="86">
        <f>ROUND('4.1.1 BIP-LVgl-n'!N40*1000/'6.2 ETSt.-LVgl'!N40,2)</f>
        <v>46.03</v>
      </c>
      <c r="O40" s="86">
        <f>ROUND('4.1.1 BIP-LVgl-n'!O40*1000/'6.2 ETSt.-LVgl'!O40,2)</f>
        <v>46.78</v>
      </c>
      <c r="P40" s="86">
        <f>ROUND('4.1.1 BIP-LVgl-n'!P40*1000/'6.2 ETSt.-LVgl'!P40,2)</f>
        <v>52.46</v>
      </c>
      <c r="Q40" s="86">
        <f>ROUND('4.1.1 BIP-LVgl-n'!Q40*1000/'6.2 ETSt.-LVgl'!Q40,2)</f>
        <v>44.86</v>
      </c>
      <c r="R40" s="86">
        <f>ROUND('4.1.1 BIP-LVgl-n'!R40*1000/'6.2 ETSt.-LVgl'!R40,2)</f>
        <v>57.48</v>
      </c>
      <c r="S40" s="86">
        <f>ROUND('4.1.1 BIP-LVgl-n'!S40*1000/'6.2 ETSt.-LVgl'!S40,2)</f>
        <v>59.37</v>
      </c>
      <c r="T40" s="86">
        <f>ROUND('4.1.1 BIP-LVgl-n'!T40*1000/'6.2 ETSt.-LVgl'!T40,2)</f>
        <v>46.38</v>
      </c>
      <c r="U40" s="3" t="s">
        <v>272</v>
      </c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</row>
    <row r="41" spans="1:55" s="35" customFormat="1" ht="11.85" customHeight="1">
      <c r="A41" s="2" t="s">
        <v>275</v>
      </c>
      <c r="B41" s="86">
        <f>ROUND('4.1.1 BIP-LVgl-n'!B41*1000/'6.2 ETSt.-LVgl'!B41,2)</f>
        <v>64.16</v>
      </c>
      <c r="C41" s="86">
        <f>ROUND('4.1.1 BIP-LVgl-n'!C41*1000/'6.2 ETSt.-LVgl'!C41,2)</f>
        <v>64.38</v>
      </c>
      <c r="D41" s="86">
        <f>ROUND('4.1.1 BIP-LVgl-n'!D41*1000/'6.2 ETSt.-LVgl'!D41,2)</f>
        <v>58.53</v>
      </c>
      <c r="E41" s="86">
        <f>ROUND('4.1.1 BIP-LVgl-n'!E41*1000/'6.2 ETSt.-LVgl'!E41,2)</f>
        <v>51.1</v>
      </c>
      <c r="F41" s="86">
        <f>ROUND('4.1.1 BIP-LVgl-n'!F41*1000/'6.2 ETSt.-LVgl'!F41,2)</f>
        <v>61.49</v>
      </c>
      <c r="G41" s="86">
        <f>ROUND('4.1.1 BIP-LVgl-n'!G41*1000/'6.2 ETSt.-LVgl'!G41,2)</f>
        <v>73.49</v>
      </c>
      <c r="H41" s="86">
        <f>ROUND('4.1.1 BIP-LVgl-n'!H41*1000/'6.2 ETSt.-LVgl'!H41,2)</f>
        <v>64.6</v>
      </c>
      <c r="I41" s="86">
        <f>ROUND('4.1.1 BIP-LVgl-n'!I41*1000/'6.2 ETSt.-LVgl'!I41,2)</f>
        <v>47.59</v>
      </c>
      <c r="J41" s="86">
        <f>ROUND('4.1.1 BIP-LVgl-n'!J41*1000/'6.2 ETSt.-LVgl'!J41,2)</f>
        <v>57.78</v>
      </c>
      <c r="K41" s="86">
        <f>ROUND('4.1.1 BIP-LVgl-n'!K41*1000/'6.2 ETSt.-LVgl'!K41,2)</f>
        <v>58.65</v>
      </c>
      <c r="L41" s="86">
        <f>ROUND('4.1.1 BIP-LVgl-n'!L41*1000/'6.2 ETSt.-LVgl'!L41,2)</f>
        <v>61.08</v>
      </c>
      <c r="M41" s="86">
        <f>ROUND('4.1.1 BIP-LVgl-n'!M41*1000/'6.2 ETSt.-LVgl'!M41,2)</f>
        <v>52.97</v>
      </c>
      <c r="N41" s="86">
        <f>ROUND('4.1.1 BIP-LVgl-n'!N41*1000/'6.2 ETSt.-LVgl'!N41,2)</f>
        <v>47.83</v>
      </c>
      <c r="O41" s="86">
        <f>ROUND('4.1.1 BIP-LVgl-n'!O41*1000/'6.2 ETSt.-LVgl'!O41,2)</f>
        <v>49.26</v>
      </c>
      <c r="P41" s="86">
        <f>ROUND('4.1.1 BIP-LVgl-n'!P41*1000/'6.2 ETSt.-LVgl'!P41,2)</f>
        <v>53.96</v>
      </c>
      <c r="Q41" s="86">
        <f>ROUND('4.1.1 BIP-LVgl-n'!Q41*1000/'6.2 ETSt.-LVgl'!Q41,2)</f>
        <v>46.96</v>
      </c>
      <c r="R41" s="86">
        <f>ROUND('4.1.1 BIP-LVgl-n'!R41*1000/'6.2 ETSt.-LVgl'!R41,2)</f>
        <v>59.75</v>
      </c>
      <c r="S41" s="86">
        <f>ROUND('4.1.1 BIP-LVgl-n'!S41*1000/'6.2 ETSt.-LVgl'!S41,2)</f>
        <v>61.7</v>
      </c>
      <c r="T41" s="86">
        <f>ROUND('4.1.1 BIP-LVgl-n'!T41*1000/'6.2 ETSt.-LVgl'!T41,2)</f>
        <v>48.51</v>
      </c>
      <c r="U41" s="3" t="s">
        <v>275</v>
      </c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</row>
    <row r="42" spans="1:55" s="35" customFormat="1" ht="11.85" customHeight="1">
      <c r="A42" s="2" t="s">
        <v>277</v>
      </c>
      <c r="B42" s="86">
        <f>ROUND('4.1.1 BIP-LVgl-n'!B42*1000/'6.2 ETSt.-LVgl'!B42,2)</f>
        <v>66.79</v>
      </c>
      <c r="C42" s="86">
        <f>ROUND('4.1.1 BIP-LVgl-n'!C42*1000/'6.2 ETSt.-LVgl'!C42,2)</f>
        <v>68.62</v>
      </c>
      <c r="D42" s="86">
        <f>ROUND('4.1.1 BIP-LVgl-n'!D42*1000/'6.2 ETSt.-LVgl'!D42,2)</f>
        <v>61.82</v>
      </c>
      <c r="E42" s="86">
        <f>ROUND('4.1.1 BIP-LVgl-n'!E42*1000/'6.2 ETSt.-LVgl'!E42,2)</f>
        <v>56.92</v>
      </c>
      <c r="F42" s="86">
        <f>ROUND('4.1.1 BIP-LVgl-n'!F42*1000/'6.2 ETSt.-LVgl'!F42,2)</f>
        <v>65.92</v>
      </c>
      <c r="G42" s="86">
        <f>ROUND('4.1.1 BIP-LVgl-n'!G42*1000/'6.2 ETSt.-LVgl'!G42,2)</f>
        <v>79.05</v>
      </c>
      <c r="H42" s="86">
        <f>ROUND('4.1.1 BIP-LVgl-n'!H42*1000/'6.2 ETSt.-LVgl'!H42,2)</f>
        <v>67.12</v>
      </c>
      <c r="I42" s="86">
        <f>ROUND('4.1.1 BIP-LVgl-n'!I42*1000/'6.2 ETSt.-LVgl'!I42,2)</f>
        <v>51.22</v>
      </c>
      <c r="J42" s="86">
        <f>ROUND('4.1.1 BIP-LVgl-n'!J42*1000/'6.2 ETSt.-LVgl'!J42,2)</f>
        <v>61.16</v>
      </c>
      <c r="K42" s="86">
        <f>ROUND('4.1.1 BIP-LVgl-n'!K42*1000/'6.2 ETSt.-LVgl'!K42,2)</f>
        <v>61.56</v>
      </c>
      <c r="L42" s="86">
        <f>ROUND('4.1.1 BIP-LVgl-n'!L42*1000/'6.2 ETSt.-LVgl'!L42,2)</f>
        <v>63.45</v>
      </c>
      <c r="M42" s="86">
        <f>ROUND('4.1.1 BIP-LVgl-n'!M42*1000/'6.2 ETSt.-LVgl'!M42,2)</f>
        <v>55.93</v>
      </c>
      <c r="N42" s="86">
        <f>ROUND('4.1.1 BIP-LVgl-n'!N42*1000/'6.2 ETSt.-LVgl'!N42,2)</f>
        <v>52.41</v>
      </c>
      <c r="O42" s="86">
        <f>ROUND('4.1.1 BIP-LVgl-n'!O42*1000/'6.2 ETSt.-LVgl'!O42,2)</f>
        <v>55.76</v>
      </c>
      <c r="P42" s="86">
        <f>ROUND('4.1.1 BIP-LVgl-n'!P42*1000/'6.2 ETSt.-LVgl'!P42,2)</f>
        <v>57.47</v>
      </c>
      <c r="Q42" s="86">
        <f>ROUND('4.1.1 BIP-LVgl-n'!Q42*1000/'6.2 ETSt.-LVgl'!Q42,2)</f>
        <v>51.11</v>
      </c>
      <c r="R42" s="86">
        <f>ROUND('4.1.1 BIP-LVgl-n'!R42*1000/'6.2 ETSt.-LVgl'!R42,2)</f>
        <v>63.29</v>
      </c>
      <c r="S42" s="86">
        <f>ROUND('4.1.1 BIP-LVgl-n'!S42*1000/'6.2 ETSt.-LVgl'!S42,2)</f>
        <v>64.97</v>
      </c>
      <c r="T42" s="86">
        <f>ROUND('4.1.1 BIP-LVgl-n'!T42*1000/'6.2 ETSt.-LVgl'!T42,2)</f>
        <v>53.45</v>
      </c>
      <c r="U42" s="3" t="s">
        <v>277</v>
      </c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</row>
    <row r="43" spans="1:55" s="35" customFormat="1" ht="6.2" customHeight="1">
      <c r="A43" s="45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45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</row>
    <row r="44" spans="2:21" s="46" customFormat="1" ht="11.85" customHeight="1">
      <c r="B44" s="344" t="s">
        <v>2</v>
      </c>
      <c r="C44" s="344"/>
      <c r="D44" s="344"/>
      <c r="E44" s="344"/>
      <c r="F44" s="344"/>
      <c r="G44" s="344"/>
      <c r="H44" s="344"/>
      <c r="I44" s="344"/>
      <c r="J44" s="344"/>
      <c r="K44" s="344"/>
      <c r="L44" s="344" t="s">
        <v>2</v>
      </c>
      <c r="M44" s="344"/>
      <c r="N44" s="344"/>
      <c r="O44" s="344"/>
      <c r="P44" s="344"/>
      <c r="Q44" s="344"/>
      <c r="R44" s="344"/>
      <c r="S44" s="344"/>
      <c r="T44" s="344"/>
      <c r="U44" s="334"/>
    </row>
    <row r="45" spans="1:21" s="46" customFormat="1" ht="6.2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</row>
    <row r="46" spans="1:21" s="46" customFormat="1" ht="11.85" customHeight="1">
      <c r="A46" s="47">
        <v>1992</v>
      </c>
      <c r="B46" s="243" t="s">
        <v>148</v>
      </c>
      <c r="C46" s="243" t="s">
        <v>148</v>
      </c>
      <c r="D46" s="243" t="s">
        <v>148</v>
      </c>
      <c r="E46" s="243" t="s">
        <v>148</v>
      </c>
      <c r="F46" s="243" t="s">
        <v>148</v>
      </c>
      <c r="G46" s="243" t="s">
        <v>148</v>
      </c>
      <c r="H46" s="243" t="s">
        <v>148</v>
      </c>
      <c r="I46" s="243" t="s">
        <v>148</v>
      </c>
      <c r="J46" s="243" t="s">
        <v>148</v>
      </c>
      <c r="K46" s="243" t="s">
        <v>148</v>
      </c>
      <c r="L46" s="243" t="s">
        <v>148</v>
      </c>
      <c r="M46" s="243" t="s">
        <v>148</v>
      </c>
      <c r="N46" s="243" t="s">
        <v>148</v>
      </c>
      <c r="O46" s="243" t="s">
        <v>148</v>
      </c>
      <c r="P46" s="243" t="s">
        <v>148</v>
      </c>
      <c r="Q46" s="243" t="s">
        <v>148</v>
      </c>
      <c r="R46" s="243" t="s">
        <v>148</v>
      </c>
      <c r="S46" s="243" t="s">
        <v>148</v>
      </c>
      <c r="T46" s="243" t="s">
        <v>148</v>
      </c>
      <c r="U46" s="7">
        <v>1992</v>
      </c>
    </row>
    <row r="47" spans="1:21" s="46" customFormat="1" ht="11.85" customHeight="1">
      <c r="A47" s="47">
        <v>1993</v>
      </c>
      <c r="B47" s="243" t="s">
        <v>148</v>
      </c>
      <c r="C47" s="243" t="s">
        <v>148</v>
      </c>
      <c r="D47" s="243" t="s">
        <v>148</v>
      </c>
      <c r="E47" s="243" t="s">
        <v>148</v>
      </c>
      <c r="F47" s="243" t="s">
        <v>148</v>
      </c>
      <c r="G47" s="243" t="s">
        <v>148</v>
      </c>
      <c r="H47" s="243" t="s">
        <v>148</v>
      </c>
      <c r="I47" s="243" t="s">
        <v>148</v>
      </c>
      <c r="J47" s="243" t="s">
        <v>148</v>
      </c>
      <c r="K47" s="243" t="s">
        <v>148</v>
      </c>
      <c r="L47" s="243" t="s">
        <v>148</v>
      </c>
      <c r="M47" s="243" t="s">
        <v>148</v>
      </c>
      <c r="N47" s="243" t="s">
        <v>148</v>
      </c>
      <c r="O47" s="243" t="s">
        <v>148</v>
      </c>
      <c r="P47" s="243" t="s">
        <v>148</v>
      </c>
      <c r="Q47" s="243" t="s">
        <v>148</v>
      </c>
      <c r="R47" s="243" t="s">
        <v>148</v>
      </c>
      <c r="S47" s="243" t="s">
        <v>148</v>
      </c>
      <c r="T47" s="243" t="s">
        <v>148</v>
      </c>
      <c r="U47" s="7">
        <v>1993</v>
      </c>
    </row>
    <row r="48" spans="1:21" s="46" customFormat="1" ht="11.85" customHeight="1">
      <c r="A48" s="47">
        <v>1994</v>
      </c>
      <c r="B48" s="243" t="s">
        <v>148</v>
      </c>
      <c r="C48" s="243" t="s">
        <v>148</v>
      </c>
      <c r="D48" s="243" t="s">
        <v>148</v>
      </c>
      <c r="E48" s="243" t="s">
        <v>148</v>
      </c>
      <c r="F48" s="243" t="s">
        <v>148</v>
      </c>
      <c r="G48" s="243" t="s">
        <v>148</v>
      </c>
      <c r="H48" s="243" t="s">
        <v>148</v>
      </c>
      <c r="I48" s="243" t="s">
        <v>148</v>
      </c>
      <c r="J48" s="243" t="s">
        <v>148</v>
      </c>
      <c r="K48" s="243" t="s">
        <v>148</v>
      </c>
      <c r="L48" s="243" t="s">
        <v>148</v>
      </c>
      <c r="M48" s="243" t="s">
        <v>148</v>
      </c>
      <c r="N48" s="243" t="s">
        <v>148</v>
      </c>
      <c r="O48" s="243" t="s">
        <v>148</v>
      </c>
      <c r="P48" s="243" t="s">
        <v>148</v>
      </c>
      <c r="Q48" s="243" t="s">
        <v>148</v>
      </c>
      <c r="R48" s="243" t="s">
        <v>148</v>
      </c>
      <c r="S48" s="243" t="s">
        <v>148</v>
      </c>
      <c r="T48" s="243" t="s">
        <v>148</v>
      </c>
      <c r="U48" s="7">
        <v>1994</v>
      </c>
    </row>
    <row r="49" spans="1:21" s="46" customFormat="1" ht="11.85" customHeight="1">
      <c r="A49" s="47">
        <v>1995</v>
      </c>
      <c r="B49" s="243" t="s">
        <v>148</v>
      </c>
      <c r="C49" s="243" t="s">
        <v>148</v>
      </c>
      <c r="D49" s="243" t="s">
        <v>148</v>
      </c>
      <c r="E49" s="243" t="s">
        <v>148</v>
      </c>
      <c r="F49" s="243" t="s">
        <v>148</v>
      </c>
      <c r="G49" s="243" t="s">
        <v>148</v>
      </c>
      <c r="H49" s="243" t="s">
        <v>148</v>
      </c>
      <c r="I49" s="243" t="s">
        <v>148</v>
      </c>
      <c r="J49" s="243" t="s">
        <v>148</v>
      </c>
      <c r="K49" s="243" t="s">
        <v>148</v>
      </c>
      <c r="L49" s="243" t="s">
        <v>148</v>
      </c>
      <c r="M49" s="243" t="s">
        <v>148</v>
      </c>
      <c r="N49" s="243" t="s">
        <v>148</v>
      </c>
      <c r="O49" s="243" t="s">
        <v>148</v>
      </c>
      <c r="P49" s="243" t="s">
        <v>148</v>
      </c>
      <c r="Q49" s="243" t="s">
        <v>148</v>
      </c>
      <c r="R49" s="243" t="s">
        <v>148</v>
      </c>
      <c r="S49" s="243" t="s">
        <v>148</v>
      </c>
      <c r="T49" s="243" t="s">
        <v>148</v>
      </c>
      <c r="U49" s="7">
        <v>1995</v>
      </c>
    </row>
    <row r="50" spans="1:21" s="46" customFormat="1" ht="11.85" customHeight="1">
      <c r="A50" s="47">
        <v>1996</v>
      </c>
      <c r="B50" s="243" t="s">
        <v>148</v>
      </c>
      <c r="C50" s="243" t="s">
        <v>148</v>
      </c>
      <c r="D50" s="243" t="s">
        <v>148</v>
      </c>
      <c r="E50" s="243" t="s">
        <v>148</v>
      </c>
      <c r="F50" s="243" t="s">
        <v>148</v>
      </c>
      <c r="G50" s="243" t="s">
        <v>148</v>
      </c>
      <c r="H50" s="243" t="s">
        <v>148</v>
      </c>
      <c r="I50" s="243" t="s">
        <v>148</v>
      </c>
      <c r="J50" s="243" t="s">
        <v>148</v>
      </c>
      <c r="K50" s="243" t="s">
        <v>148</v>
      </c>
      <c r="L50" s="243" t="s">
        <v>148</v>
      </c>
      <c r="M50" s="243" t="s">
        <v>148</v>
      </c>
      <c r="N50" s="243" t="s">
        <v>148</v>
      </c>
      <c r="O50" s="243" t="s">
        <v>148</v>
      </c>
      <c r="P50" s="243" t="s">
        <v>148</v>
      </c>
      <c r="Q50" s="243" t="s">
        <v>148</v>
      </c>
      <c r="R50" s="243" t="s">
        <v>148</v>
      </c>
      <c r="S50" s="243" t="s">
        <v>148</v>
      </c>
      <c r="T50" s="243" t="s">
        <v>148</v>
      </c>
      <c r="U50" s="7">
        <v>1996</v>
      </c>
    </row>
    <row r="51" spans="1:21" s="46" customFormat="1" ht="11.85" customHeight="1">
      <c r="A51" s="47">
        <v>1997</v>
      </c>
      <c r="B51" s="243" t="s">
        <v>148</v>
      </c>
      <c r="C51" s="243" t="s">
        <v>148</v>
      </c>
      <c r="D51" s="243" t="s">
        <v>148</v>
      </c>
      <c r="E51" s="243" t="s">
        <v>148</v>
      </c>
      <c r="F51" s="243" t="s">
        <v>148</v>
      </c>
      <c r="G51" s="243" t="s">
        <v>148</v>
      </c>
      <c r="H51" s="243" t="s">
        <v>148</v>
      </c>
      <c r="I51" s="243" t="s">
        <v>148</v>
      </c>
      <c r="J51" s="243" t="s">
        <v>148</v>
      </c>
      <c r="K51" s="243" t="s">
        <v>148</v>
      </c>
      <c r="L51" s="243" t="s">
        <v>148</v>
      </c>
      <c r="M51" s="243" t="s">
        <v>148</v>
      </c>
      <c r="N51" s="243" t="s">
        <v>148</v>
      </c>
      <c r="O51" s="243" t="s">
        <v>148</v>
      </c>
      <c r="P51" s="243" t="s">
        <v>148</v>
      </c>
      <c r="Q51" s="243" t="s">
        <v>148</v>
      </c>
      <c r="R51" s="243" t="s">
        <v>148</v>
      </c>
      <c r="S51" s="243" t="s">
        <v>148</v>
      </c>
      <c r="T51" s="243" t="s">
        <v>148</v>
      </c>
      <c r="U51" s="7">
        <v>1997</v>
      </c>
    </row>
    <row r="52" spans="1:21" s="46" customFormat="1" ht="11.85" customHeight="1">
      <c r="A52" s="47">
        <v>1998</v>
      </c>
      <c r="B52" s="243" t="s">
        <v>148</v>
      </c>
      <c r="C52" s="243" t="s">
        <v>148</v>
      </c>
      <c r="D52" s="243" t="s">
        <v>148</v>
      </c>
      <c r="E52" s="243" t="s">
        <v>148</v>
      </c>
      <c r="F52" s="243" t="s">
        <v>148</v>
      </c>
      <c r="G52" s="243" t="s">
        <v>148</v>
      </c>
      <c r="H52" s="243" t="s">
        <v>148</v>
      </c>
      <c r="I52" s="243" t="s">
        <v>148</v>
      </c>
      <c r="J52" s="243" t="s">
        <v>148</v>
      </c>
      <c r="K52" s="243" t="s">
        <v>148</v>
      </c>
      <c r="L52" s="243" t="s">
        <v>148</v>
      </c>
      <c r="M52" s="243" t="s">
        <v>148</v>
      </c>
      <c r="N52" s="243" t="s">
        <v>148</v>
      </c>
      <c r="O52" s="243" t="s">
        <v>148</v>
      </c>
      <c r="P52" s="243" t="s">
        <v>148</v>
      </c>
      <c r="Q52" s="243" t="s">
        <v>148</v>
      </c>
      <c r="R52" s="243" t="s">
        <v>148</v>
      </c>
      <c r="S52" s="243" t="s">
        <v>148</v>
      </c>
      <c r="T52" s="243" t="s">
        <v>148</v>
      </c>
      <c r="U52" s="7">
        <v>1998</v>
      </c>
    </row>
    <row r="53" spans="1:21" s="46" customFormat="1" ht="11.85" customHeight="1">
      <c r="A53" s="47">
        <v>1999</v>
      </c>
      <c r="B53" s="243" t="s">
        <v>148</v>
      </c>
      <c r="C53" s="243" t="s">
        <v>148</v>
      </c>
      <c r="D53" s="243" t="s">
        <v>148</v>
      </c>
      <c r="E53" s="243" t="s">
        <v>148</v>
      </c>
      <c r="F53" s="243" t="s">
        <v>148</v>
      </c>
      <c r="G53" s="243" t="s">
        <v>148</v>
      </c>
      <c r="H53" s="243" t="s">
        <v>148</v>
      </c>
      <c r="I53" s="243" t="s">
        <v>148</v>
      </c>
      <c r="J53" s="243" t="s">
        <v>148</v>
      </c>
      <c r="K53" s="243" t="s">
        <v>148</v>
      </c>
      <c r="L53" s="243" t="s">
        <v>148</v>
      </c>
      <c r="M53" s="243" t="s">
        <v>148</v>
      </c>
      <c r="N53" s="243" t="s">
        <v>148</v>
      </c>
      <c r="O53" s="243" t="s">
        <v>148</v>
      </c>
      <c r="P53" s="243" t="s">
        <v>148</v>
      </c>
      <c r="Q53" s="243" t="s">
        <v>148</v>
      </c>
      <c r="R53" s="243" t="s">
        <v>148</v>
      </c>
      <c r="S53" s="243" t="s">
        <v>148</v>
      </c>
      <c r="T53" s="243" t="s">
        <v>148</v>
      </c>
      <c r="U53" s="7">
        <v>1999</v>
      </c>
    </row>
    <row r="54" spans="1:21" s="46" customFormat="1" ht="11.85" customHeight="1">
      <c r="A54" s="47">
        <v>2000</v>
      </c>
      <c r="B54" s="243" t="s">
        <v>148</v>
      </c>
      <c r="C54" s="243" t="s">
        <v>148</v>
      </c>
      <c r="D54" s="243" t="s">
        <v>148</v>
      </c>
      <c r="E54" s="243" t="s">
        <v>148</v>
      </c>
      <c r="F54" s="243" t="s">
        <v>148</v>
      </c>
      <c r="G54" s="243" t="s">
        <v>148</v>
      </c>
      <c r="H54" s="243" t="s">
        <v>148</v>
      </c>
      <c r="I54" s="243" t="s">
        <v>148</v>
      </c>
      <c r="J54" s="243" t="s">
        <v>148</v>
      </c>
      <c r="K54" s="243" t="s">
        <v>148</v>
      </c>
      <c r="L54" s="243" t="s">
        <v>148</v>
      </c>
      <c r="M54" s="243" t="s">
        <v>148</v>
      </c>
      <c r="N54" s="243" t="s">
        <v>148</v>
      </c>
      <c r="O54" s="243" t="s">
        <v>148</v>
      </c>
      <c r="P54" s="243" t="s">
        <v>148</v>
      </c>
      <c r="Q54" s="243" t="s">
        <v>148</v>
      </c>
      <c r="R54" s="243" t="s">
        <v>148</v>
      </c>
      <c r="S54" s="243" t="s">
        <v>148</v>
      </c>
      <c r="T54" s="243" t="s">
        <v>148</v>
      </c>
      <c r="U54" s="7">
        <v>2000</v>
      </c>
    </row>
    <row r="55" spans="1:24" ht="11.85" customHeight="1">
      <c r="A55" s="47">
        <v>2001</v>
      </c>
      <c r="B55" s="237">
        <f aca="true" t="shared" si="0" ref="B55:T55">B21*100/B20-100</f>
        <v>4.1848523748395365</v>
      </c>
      <c r="C55" s="237">
        <f t="shared" si="0"/>
        <v>3.9714058776807093</v>
      </c>
      <c r="D55" s="237">
        <f t="shared" si="0"/>
        <v>1.6574585635359114</v>
      </c>
      <c r="E55" s="237">
        <f t="shared" si="0"/>
        <v>5.775193798449607</v>
      </c>
      <c r="F55" s="237">
        <f t="shared" si="0"/>
        <v>3.4059604307538223</v>
      </c>
      <c r="G55" s="237">
        <f t="shared" si="0"/>
        <v>5.238859895624245</v>
      </c>
      <c r="H55" s="237">
        <f t="shared" si="0"/>
        <v>3.9716312056737593</v>
      </c>
      <c r="I55" s="237">
        <f t="shared" si="0"/>
        <v>4.622368964094093</v>
      </c>
      <c r="J55" s="237">
        <f t="shared" si="0"/>
        <v>2.7102542609667495</v>
      </c>
      <c r="K55" s="237">
        <f t="shared" si="0"/>
        <v>2.884111169375984</v>
      </c>
      <c r="L55" s="237">
        <f t="shared" si="0"/>
        <v>1.1921264208483535</v>
      </c>
      <c r="M55" s="237">
        <f t="shared" si="0"/>
        <v>3.508263264714415</v>
      </c>
      <c r="N55" s="237">
        <f t="shared" si="0"/>
        <v>7.172470978441126</v>
      </c>
      <c r="O55" s="237">
        <f t="shared" si="0"/>
        <v>4.8663741523733535</v>
      </c>
      <c r="P55" s="237">
        <f t="shared" si="0"/>
        <v>3.6144578313252964</v>
      </c>
      <c r="Q55" s="237">
        <f t="shared" si="0"/>
        <v>5.692108667529098</v>
      </c>
      <c r="R55" s="237">
        <f t="shared" si="0"/>
        <v>3.862183939983339</v>
      </c>
      <c r="S55" s="237">
        <f t="shared" si="0"/>
        <v>3.4868592245641565</v>
      </c>
      <c r="T55" s="237">
        <f t="shared" si="0"/>
        <v>5.932896890343699</v>
      </c>
      <c r="U55" s="7">
        <v>2001</v>
      </c>
      <c r="V55" s="8"/>
      <c r="W55" s="8"/>
      <c r="X55" s="8"/>
    </row>
    <row r="56" spans="1:24" ht="11.85" customHeight="1">
      <c r="A56" s="47">
        <v>2002</v>
      </c>
      <c r="B56" s="237">
        <f aca="true" t="shared" si="1" ref="B56:T56">B22*100/B21-100</f>
        <v>1.1582060128142047</v>
      </c>
      <c r="C56" s="237">
        <f t="shared" si="1"/>
        <v>3.234020881079701</v>
      </c>
      <c r="D56" s="237">
        <f t="shared" si="1"/>
        <v>2.631578947368425</v>
      </c>
      <c r="E56" s="237">
        <f t="shared" si="1"/>
        <v>3.810919750824482</v>
      </c>
      <c r="F56" s="237">
        <f t="shared" si="1"/>
        <v>3.366432550254302</v>
      </c>
      <c r="G56" s="237">
        <f t="shared" si="1"/>
        <v>2.2887659736791903</v>
      </c>
      <c r="H56" s="237">
        <f t="shared" si="1"/>
        <v>1.2050932241928223</v>
      </c>
      <c r="I56" s="237">
        <f t="shared" si="1"/>
        <v>2.564102564102555</v>
      </c>
      <c r="J56" s="237">
        <f t="shared" si="1"/>
        <v>0.0544069640914131</v>
      </c>
      <c r="K56" s="237">
        <f t="shared" si="1"/>
        <v>2.599388379204882</v>
      </c>
      <c r="L56" s="237">
        <f t="shared" si="1"/>
        <v>2.164383561643831</v>
      </c>
      <c r="M56" s="237">
        <f t="shared" si="1"/>
        <v>0.7563025210083936</v>
      </c>
      <c r="N56" s="237">
        <f t="shared" si="1"/>
        <v>5.570599613152794</v>
      </c>
      <c r="O56" s="237">
        <f t="shared" si="1"/>
        <v>5.819703309243067</v>
      </c>
      <c r="P56" s="237">
        <f t="shared" si="1"/>
        <v>-0.14180374361882286</v>
      </c>
      <c r="Q56" s="237">
        <f t="shared" si="1"/>
        <v>4.120767033863729</v>
      </c>
      <c r="R56" s="237">
        <f t="shared" si="1"/>
        <v>2.327447833065804</v>
      </c>
      <c r="S56" s="237">
        <f t="shared" si="1"/>
        <v>1.910988182046765</v>
      </c>
      <c r="T56" s="237">
        <f t="shared" si="1"/>
        <v>4.634994206257247</v>
      </c>
      <c r="U56" s="7">
        <v>2002</v>
      </c>
      <c r="V56" s="8"/>
      <c r="W56" s="8"/>
      <c r="X56" s="8"/>
    </row>
    <row r="57" spans="1:24" ht="11.85" customHeight="1">
      <c r="A57" s="47">
        <v>2003</v>
      </c>
      <c r="B57" s="237">
        <f aca="true" t="shared" si="2" ref="B57:T57">B23*100/B22-100</f>
        <v>2.241169305724739</v>
      </c>
      <c r="C57" s="237">
        <f t="shared" si="2"/>
        <v>1.134681795757274</v>
      </c>
      <c r="D57" s="237">
        <f t="shared" si="2"/>
        <v>1.1705685618728836</v>
      </c>
      <c r="E57" s="237">
        <f t="shared" si="2"/>
        <v>3.035651253088602</v>
      </c>
      <c r="F57" s="237">
        <f t="shared" si="2"/>
        <v>4.006560449859421</v>
      </c>
      <c r="G57" s="237">
        <f t="shared" si="2"/>
        <v>2.032444527316798</v>
      </c>
      <c r="H57" s="237">
        <f t="shared" si="2"/>
        <v>4.650640305549317</v>
      </c>
      <c r="I57" s="237">
        <f t="shared" si="2"/>
        <v>3.1923076923076934</v>
      </c>
      <c r="J57" s="237">
        <f t="shared" si="2"/>
        <v>1.7400761283306139</v>
      </c>
      <c r="K57" s="237">
        <f t="shared" si="2"/>
        <v>1.2667660208643952</v>
      </c>
      <c r="L57" s="237">
        <f t="shared" si="2"/>
        <v>1.6894609814963815</v>
      </c>
      <c r="M57" s="237">
        <f t="shared" si="2"/>
        <v>1.0842368640533806</v>
      </c>
      <c r="N57" s="237">
        <f t="shared" si="2"/>
        <v>2.894833272260911</v>
      </c>
      <c r="O57" s="237">
        <f t="shared" si="2"/>
        <v>2.7677929547088382</v>
      </c>
      <c r="P57" s="237">
        <f t="shared" si="2"/>
        <v>3.3513206475433037</v>
      </c>
      <c r="Q57" s="237">
        <f t="shared" si="2"/>
        <v>4.6238244514106555</v>
      </c>
      <c r="R57" s="237">
        <f t="shared" si="2"/>
        <v>2.091503267973849</v>
      </c>
      <c r="S57" s="237">
        <f t="shared" si="2"/>
        <v>1.9738465334320239</v>
      </c>
      <c r="T57" s="237">
        <f t="shared" si="2"/>
        <v>3.2484311554079</v>
      </c>
      <c r="U57" s="7">
        <v>2003</v>
      </c>
      <c r="V57" s="8"/>
      <c r="W57" s="8"/>
      <c r="X57" s="8"/>
    </row>
    <row r="58" spans="1:24" ht="11.85" customHeight="1">
      <c r="A58" s="47">
        <v>2004</v>
      </c>
      <c r="B58" s="237">
        <f aca="true" t="shared" si="3" ref="B58:T58">B24*100/B23-100</f>
        <v>1.0960209673576458</v>
      </c>
      <c r="C58" s="237">
        <f t="shared" si="3"/>
        <v>3.0975609756097526</v>
      </c>
      <c r="D58" s="237">
        <f t="shared" si="3"/>
        <v>-0.11019283746556141</v>
      </c>
      <c r="E58" s="237">
        <f t="shared" si="3"/>
        <v>2.261048304213773</v>
      </c>
      <c r="F58" s="237">
        <f t="shared" si="3"/>
        <v>0.09011038522189097</v>
      </c>
      <c r="G58" s="237">
        <f t="shared" si="3"/>
        <v>2.247807017543863</v>
      </c>
      <c r="H58" s="237">
        <f t="shared" si="3"/>
        <v>1.0304851867754508</v>
      </c>
      <c r="I58" s="237">
        <f t="shared" si="3"/>
        <v>1.41632500931793</v>
      </c>
      <c r="J58" s="244">
        <f t="shared" si="3"/>
        <v>2.191341528594336</v>
      </c>
      <c r="K58" s="244">
        <f t="shared" si="3"/>
        <v>2.501839587932295</v>
      </c>
      <c r="L58" s="244">
        <f t="shared" si="3"/>
        <v>2.8217299578059</v>
      </c>
      <c r="M58" s="244">
        <f t="shared" si="3"/>
        <v>3.272827282728258</v>
      </c>
      <c r="N58" s="244">
        <f t="shared" si="3"/>
        <v>2.1011396011396073</v>
      </c>
      <c r="O58" s="244">
        <f t="shared" si="3"/>
        <v>1.8188177684505007</v>
      </c>
      <c r="P58" s="244">
        <f t="shared" si="3"/>
        <v>2.4182467710909634</v>
      </c>
      <c r="Q58" s="237">
        <f t="shared" si="3"/>
        <v>1.460674157303373</v>
      </c>
      <c r="R58" s="237">
        <f t="shared" si="3"/>
        <v>2.0230473751600755</v>
      </c>
      <c r="S58" s="237">
        <f t="shared" si="3"/>
        <v>2.177594967336077</v>
      </c>
      <c r="T58" s="237">
        <f t="shared" si="3"/>
        <v>1.8591347872720831</v>
      </c>
      <c r="U58" s="7">
        <v>2004</v>
      </c>
      <c r="V58" s="8"/>
      <c r="W58" s="8"/>
      <c r="X58" s="8"/>
    </row>
    <row r="59" spans="1:24" ht="11.85" customHeight="1">
      <c r="A59" s="47">
        <v>2005</v>
      </c>
      <c r="B59" s="237">
        <f aca="true" t="shared" si="4" ref="B59:T59">B25*100/B24-100</f>
        <v>1.2255479613480986</v>
      </c>
      <c r="C59" s="237">
        <f t="shared" si="4"/>
        <v>2.010882422521874</v>
      </c>
      <c r="D59" s="237">
        <f t="shared" si="4"/>
        <v>2.868174296745721</v>
      </c>
      <c r="E59" s="237">
        <f t="shared" si="4"/>
        <v>3.082077051926291</v>
      </c>
      <c r="F59" s="237">
        <f t="shared" si="4"/>
        <v>2.1156875984695063</v>
      </c>
      <c r="G59" s="237">
        <f t="shared" si="4"/>
        <v>1.662198391420901</v>
      </c>
      <c r="H59" s="237">
        <f t="shared" si="4"/>
        <v>1.5937101572460648</v>
      </c>
      <c r="I59" s="237">
        <f t="shared" si="4"/>
        <v>1.4332965821389223</v>
      </c>
      <c r="J59" s="237">
        <f t="shared" si="4"/>
        <v>3.634937238493734</v>
      </c>
      <c r="K59" s="237">
        <f t="shared" si="4"/>
        <v>1.6989710457047096</v>
      </c>
      <c r="L59" s="237">
        <f t="shared" si="4"/>
        <v>0.769428058476521</v>
      </c>
      <c r="M59" s="237">
        <f t="shared" si="4"/>
        <v>5.459387483355528</v>
      </c>
      <c r="N59" s="237">
        <f t="shared" si="4"/>
        <v>1.7439832577607177</v>
      </c>
      <c r="O59" s="237">
        <f t="shared" si="4"/>
        <v>2.439024390243901</v>
      </c>
      <c r="P59" s="237">
        <f t="shared" si="4"/>
        <v>1.2878991145693561</v>
      </c>
      <c r="Q59" s="237">
        <f t="shared" si="4"/>
        <v>1.9933554817275763</v>
      </c>
      <c r="R59" s="237">
        <f t="shared" si="4"/>
        <v>2.0080321285140457</v>
      </c>
      <c r="S59" s="237">
        <f t="shared" si="4"/>
        <v>1.8470281790196594</v>
      </c>
      <c r="T59" s="237">
        <f t="shared" si="4"/>
        <v>2.1411021411021522</v>
      </c>
      <c r="U59" s="7">
        <v>2005</v>
      </c>
      <c r="V59" s="8"/>
      <c r="W59" s="8"/>
      <c r="X59" s="8"/>
    </row>
    <row r="60" spans="1:24" ht="11.85" customHeight="1">
      <c r="A60" s="47">
        <v>2006</v>
      </c>
      <c r="B60" s="237">
        <f aca="true" t="shared" si="5" ref="B60:T60">B26*100/B25-100</f>
        <v>4.330616996507558</v>
      </c>
      <c r="C60" s="237">
        <f t="shared" si="5"/>
        <v>1.9712430426716168</v>
      </c>
      <c r="D60" s="237">
        <f t="shared" si="5"/>
        <v>0.9651474530831052</v>
      </c>
      <c r="E60" s="237">
        <f t="shared" si="5"/>
        <v>2.632434189145272</v>
      </c>
      <c r="F60" s="237">
        <f t="shared" si="5"/>
        <v>2.336345602821254</v>
      </c>
      <c r="G60" s="237">
        <f t="shared" si="5"/>
        <v>-1.6174402250351676</v>
      </c>
      <c r="H60" s="237">
        <f t="shared" si="5"/>
        <v>1.443212717004812</v>
      </c>
      <c r="I60" s="237">
        <f t="shared" si="5"/>
        <v>0.6159420289855007</v>
      </c>
      <c r="J60" s="237">
        <f t="shared" si="5"/>
        <v>2.599041130456712</v>
      </c>
      <c r="K60" s="237">
        <f t="shared" si="5"/>
        <v>1.4588235294117595</v>
      </c>
      <c r="L60" s="237">
        <f t="shared" si="5"/>
        <v>1.6289132094680667</v>
      </c>
      <c r="M60" s="237">
        <f t="shared" si="5"/>
        <v>3.106060606060609</v>
      </c>
      <c r="N60" s="237">
        <f t="shared" si="5"/>
        <v>2.5025711347274466</v>
      </c>
      <c r="O60" s="237">
        <f t="shared" si="5"/>
        <v>2.0120724346076457</v>
      </c>
      <c r="P60" s="237">
        <f t="shared" si="5"/>
        <v>0.7682119205298079</v>
      </c>
      <c r="Q60" s="237">
        <f t="shared" si="5"/>
        <v>1.8458197611292064</v>
      </c>
      <c r="R60" s="237">
        <f t="shared" si="5"/>
        <v>1.993110236220474</v>
      </c>
      <c r="S60" s="237">
        <f t="shared" si="5"/>
        <v>2.069286212508729</v>
      </c>
      <c r="T60" s="237">
        <f t="shared" si="5"/>
        <v>2.0962199312714773</v>
      </c>
      <c r="U60" s="7">
        <v>2006</v>
      </c>
      <c r="V60" s="8"/>
      <c r="W60" s="8"/>
      <c r="X60" s="8"/>
    </row>
    <row r="61" spans="1:24" ht="11.85" customHeight="1">
      <c r="A61" s="47">
        <v>2007</v>
      </c>
      <c r="B61" s="237">
        <f aca="true" t="shared" si="6" ref="B61:T61">B27*100/B26-100</f>
        <v>3.392099977683543</v>
      </c>
      <c r="C61" s="237">
        <f t="shared" si="6"/>
        <v>2.615419604275644</v>
      </c>
      <c r="D61" s="237">
        <f t="shared" si="6"/>
        <v>2.708443972384501</v>
      </c>
      <c r="E61" s="237">
        <f t="shared" si="6"/>
        <v>2.311589613679544</v>
      </c>
      <c r="F61" s="237">
        <f t="shared" si="6"/>
        <v>1.7445617057936715</v>
      </c>
      <c r="G61" s="237">
        <f t="shared" si="6"/>
        <v>1.0185847033595365</v>
      </c>
      <c r="H61" s="237">
        <f t="shared" si="6"/>
        <v>2.577319587628864</v>
      </c>
      <c r="I61" s="237">
        <f t="shared" si="6"/>
        <v>3.6010082823190572</v>
      </c>
      <c r="J61" s="237">
        <f t="shared" si="6"/>
        <v>2.4594195769798404</v>
      </c>
      <c r="K61" s="237">
        <f t="shared" si="6"/>
        <v>4.058441558441558</v>
      </c>
      <c r="L61" s="237">
        <f t="shared" si="6"/>
        <v>2.1788129226145685</v>
      </c>
      <c r="M61" s="237">
        <f t="shared" si="6"/>
        <v>4.506490325740884</v>
      </c>
      <c r="N61" s="237">
        <f t="shared" si="6"/>
        <v>3.143812709030101</v>
      </c>
      <c r="O61" s="237">
        <f t="shared" si="6"/>
        <v>2.991452991452988</v>
      </c>
      <c r="P61" s="237">
        <f t="shared" si="6"/>
        <v>0.7360672975814992</v>
      </c>
      <c r="Q61" s="237">
        <f t="shared" si="6"/>
        <v>2.842928216062546</v>
      </c>
      <c r="R61" s="237">
        <f t="shared" si="6"/>
        <v>2.9674306393244763</v>
      </c>
      <c r="S61" s="237">
        <f t="shared" si="6"/>
        <v>2.9612756264236992</v>
      </c>
      <c r="T61" s="237">
        <f t="shared" si="6"/>
        <v>2.9619656681252025</v>
      </c>
      <c r="U61" s="7">
        <v>2007</v>
      </c>
      <c r="V61" s="8"/>
      <c r="W61" s="8"/>
      <c r="X61" s="8"/>
    </row>
    <row r="62" spans="1:24" ht="11.85" customHeight="1">
      <c r="A62" s="47">
        <v>2008</v>
      </c>
      <c r="B62" s="237">
        <f aca="true" t="shared" si="7" ref="B62:T62">B28*100/B27-100</f>
        <v>-0.7122814590977669</v>
      </c>
      <c r="C62" s="237">
        <f t="shared" si="7"/>
        <v>-0.9308510638297776</v>
      </c>
      <c r="D62" s="237">
        <f t="shared" si="7"/>
        <v>4.524301964839708</v>
      </c>
      <c r="E62" s="237">
        <f t="shared" si="7"/>
        <v>3.7449705973382947</v>
      </c>
      <c r="F62" s="237">
        <f t="shared" si="7"/>
        <v>1.4817950889077025</v>
      </c>
      <c r="G62" s="237">
        <f t="shared" si="7"/>
        <v>1.7689722271360324</v>
      </c>
      <c r="H62" s="237">
        <f t="shared" si="7"/>
        <v>1.0251256281406995</v>
      </c>
      <c r="I62" s="237">
        <f t="shared" si="7"/>
        <v>3.6148766075773437</v>
      </c>
      <c r="J62" s="237">
        <f t="shared" si="7"/>
        <v>1.920307249159876</v>
      </c>
      <c r="K62" s="237">
        <f t="shared" si="7"/>
        <v>1.0920436817472705</v>
      </c>
      <c r="L62" s="237">
        <f t="shared" si="7"/>
        <v>-0.39215686274509665</v>
      </c>
      <c r="M62" s="237">
        <f t="shared" si="7"/>
        <v>0.9374267635340914</v>
      </c>
      <c r="N62" s="237">
        <f t="shared" si="7"/>
        <v>2.1076523994811964</v>
      </c>
      <c r="O62" s="237">
        <f t="shared" si="7"/>
        <v>2.8088094478136014</v>
      </c>
      <c r="P62" s="237">
        <f t="shared" si="7"/>
        <v>2.1659707724425914</v>
      </c>
      <c r="Q62" s="237">
        <f t="shared" si="7"/>
        <v>1.969592259847957</v>
      </c>
      <c r="R62" s="237">
        <f t="shared" si="7"/>
        <v>0.9372071227741401</v>
      </c>
      <c r="S62" s="237">
        <f t="shared" si="7"/>
        <v>0.42035398230088106</v>
      </c>
      <c r="T62" s="237">
        <f t="shared" si="7"/>
        <v>2.7133050016345237</v>
      </c>
      <c r="U62" s="7">
        <v>2008</v>
      </c>
      <c r="V62" s="8"/>
      <c r="W62" s="8"/>
      <c r="X62" s="8"/>
    </row>
    <row r="63" spans="1:24" ht="11.85" customHeight="1">
      <c r="A63" s="47">
        <v>2009</v>
      </c>
      <c r="B63" s="237">
        <f aca="true" t="shared" si="8" ref="B63:T63">B29*100/B28-100</f>
        <v>-2.565217391304344</v>
      </c>
      <c r="C63" s="237">
        <f t="shared" si="8"/>
        <v>0.7158836689037997</v>
      </c>
      <c r="D63" s="237">
        <f t="shared" si="8"/>
        <v>0.42047984170170594</v>
      </c>
      <c r="E63" s="237">
        <f t="shared" si="8"/>
        <v>-1.4021479713604066</v>
      </c>
      <c r="F63" s="237">
        <f t="shared" si="8"/>
        <v>-5.861493533583641</v>
      </c>
      <c r="G63" s="237">
        <f t="shared" si="8"/>
        <v>-2.972362245784808</v>
      </c>
      <c r="H63" s="237">
        <f t="shared" si="8"/>
        <v>-2.3278949462793435</v>
      </c>
      <c r="I63" s="237">
        <f t="shared" si="8"/>
        <v>0.2012747400201249</v>
      </c>
      <c r="J63" s="237">
        <f t="shared" si="8"/>
        <v>-2.873292510598219</v>
      </c>
      <c r="K63" s="237">
        <f t="shared" si="8"/>
        <v>-0.7716049382716079</v>
      </c>
      <c r="L63" s="237">
        <f t="shared" si="8"/>
        <v>-0.19685039370078528</v>
      </c>
      <c r="M63" s="237">
        <f t="shared" si="8"/>
        <v>-5.688414209426526</v>
      </c>
      <c r="N63" s="237">
        <f t="shared" si="8"/>
        <v>0.19053667831057908</v>
      </c>
      <c r="O63" s="237">
        <f t="shared" si="8"/>
        <v>-1.397081651660983</v>
      </c>
      <c r="P63" s="237">
        <f t="shared" si="8"/>
        <v>-0.5363984674329458</v>
      </c>
      <c r="Q63" s="237">
        <f t="shared" si="8"/>
        <v>-0.881057268722472</v>
      </c>
      <c r="R63" s="237">
        <f t="shared" si="8"/>
        <v>-1.2070566388115083</v>
      </c>
      <c r="S63" s="237">
        <f t="shared" si="8"/>
        <v>-1.3439083498568039</v>
      </c>
      <c r="T63" s="237">
        <f t="shared" si="8"/>
        <v>-0.5728835136855537</v>
      </c>
      <c r="U63" s="7">
        <v>2009</v>
      </c>
      <c r="V63" s="8"/>
      <c r="W63" s="8"/>
      <c r="X63" s="8"/>
    </row>
    <row r="64" spans="1:24" ht="11.85" customHeight="1">
      <c r="A64" s="47">
        <v>2010</v>
      </c>
      <c r="B64" s="237">
        <f aca="true" t="shared" si="9" ref="B64:T64">B30*100/B29-100</f>
        <v>6.381079875055775</v>
      </c>
      <c r="C64" s="237">
        <f t="shared" si="9"/>
        <v>3.420701910262096</v>
      </c>
      <c r="D64" s="237">
        <f t="shared" si="9"/>
        <v>1.7733990147783203</v>
      </c>
      <c r="E64" s="237">
        <f t="shared" si="9"/>
        <v>3.1467473524962344</v>
      </c>
      <c r="F64" s="237">
        <f t="shared" si="9"/>
        <v>4.387325504099266</v>
      </c>
      <c r="G64" s="237">
        <f t="shared" si="9"/>
        <v>0.6449301325689731</v>
      </c>
      <c r="H64" s="237">
        <f t="shared" si="9"/>
        <v>1.772255041760019</v>
      </c>
      <c r="I64" s="237">
        <f t="shared" si="9"/>
        <v>2.7787077335118795</v>
      </c>
      <c r="J64" s="237">
        <f t="shared" si="9"/>
        <v>3.8554801163918455</v>
      </c>
      <c r="K64" s="237">
        <f t="shared" si="9"/>
        <v>1.0219951121972883</v>
      </c>
      <c r="L64" s="237">
        <f t="shared" si="9"/>
        <v>4.462524654832336</v>
      </c>
      <c r="M64" s="237">
        <f t="shared" si="9"/>
        <v>2.683407188577064</v>
      </c>
      <c r="N64" s="237">
        <f t="shared" si="9"/>
        <v>2.313787638668771</v>
      </c>
      <c r="O64" s="237">
        <f t="shared" si="9"/>
        <v>4.345088161209063</v>
      </c>
      <c r="P64" s="237">
        <f t="shared" si="9"/>
        <v>0.6163328197226576</v>
      </c>
      <c r="Q64" s="237">
        <f t="shared" si="9"/>
        <v>3.3162393162393187</v>
      </c>
      <c r="R64" s="237">
        <f t="shared" si="9"/>
        <v>2.9605263157894655</v>
      </c>
      <c r="S64" s="237">
        <f t="shared" si="9"/>
        <v>2.9924073246985188</v>
      </c>
      <c r="T64" s="237">
        <f t="shared" si="9"/>
        <v>3.040973111395658</v>
      </c>
      <c r="U64" s="7">
        <v>2010</v>
      </c>
      <c r="V64" s="8"/>
      <c r="W64" s="8"/>
      <c r="X64" s="8"/>
    </row>
    <row r="65" spans="1:24" ht="11.85" customHeight="1">
      <c r="A65" s="47">
        <v>2011</v>
      </c>
      <c r="B65" s="237">
        <f aca="true" t="shared" si="10" ref="B65:T65">B31*100/B30-100</f>
        <v>4.089765100671144</v>
      </c>
      <c r="C65" s="237">
        <f t="shared" si="10"/>
        <v>5.347938144329888</v>
      </c>
      <c r="D65" s="237">
        <f t="shared" si="10"/>
        <v>3.581800580832521</v>
      </c>
      <c r="E65" s="237">
        <f t="shared" si="10"/>
        <v>3.344089175711332</v>
      </c>
      <c r="F65" s="237">
        <f t="shared" si="10"/>
        <v>1.634472511144125</v>
      </c>
      <c r="G65" s="237">
        <f t="shared" si="10"/>
        <v>-0.37379850480597554</v>
      </c>
      <c r="H65" s="237">
        <f t="shared" si="10"/>
        <v>3.0824659727782233</v>
      </c>
      <c r="I65" s="237">
        <f t="shared" si="10"/>
        <v>5.798045602605853</v>
      </c>
      <c r="J65" s="237">
        <f t="shared" si="10"/>
        <v>4.459491010973622</v>
      </c>
      <c r="K65" s="237">
        <f t="shared" si="10"/>
        <v>2.5511326149109266</v>
      </c>
      <c r="L65" s="237">
        <f t="shared" si="10"/>
        <v>3.327826292187879</v>
      </c>
      <c r="M65" s="237">
        <f t="shared" si="10"/>
        <v>4.675137856629107</v>
      </c>
      <c r="N65" s="237">
        <f t="shared" si="10"/>
        <v>4.0582403965303655</v>
      </c>
      <c r="O65" s="237">
        <f t="shared" si="10"/>
        <v>1.9915509957754836</v>
      </c>
      <c r="P65" s="237">
        <f t="shared" si="10"/>
        <v>3.037263910158231</v>
      </c>
      <c r="Q65" s="237">
        <f t="shared" si="10"/>
        <v>4.996690933156856</v>
      </c>
      <c r="R65" s="237">
        <f t="shared" si="10"/>
        <v>3.6969420356001876</v>
      </c>
      <c r="S65" s="237">
        <f t="shared" si="10"/>
        <v>3.6209887250650468</v>
      </c>
      <c r="T65" s="237">
        <f t="shared" si="10"/>
        <v>3.9142590866728995</v>
      </c>
      <c r="U65" s="7">
        <v>2011</v>
      </c>
      <c r="V65" s="8"/>
      <c r="W65" s="8"/>
      <c r="X65" s="8"/>
    </row>
    <row r="66" spans="1:24" ht="11.85" customHeight="1">
      <c r="A66" s="47">
        <v>2012</v>
      </c>
      <c r="B66" s="237">
        <f aca="true" t="shared" si="11" ref="B66:T76">B32*100/B31-100</f>
        <v>1.833568406205913</v>
      </c>
      <c r="C66" s="237">
        <f t="shared" si="11"/>
        <v>2.303771661569826</v>
      </c>
      <c r="D66" s="237">
        <f t="shared" si="11"/>
        <v>0.8177570093457973</v>
      </c>
      <c r="E66" s="237">
        <f t="shared" si="11"/>
        <v>4.030655691172299</v>
      </c>
      <c r="F66" s="237">
        <f t="shared" si="11"/>
        <v>4.3859649122806985</v>
      </c>
      <c r="G66" s="237">
        <f t="shared" si="11"/>
        <v>1.6437377166339076</v>
      </c>
      <c r="H66" s="237">
        <f t="shared" si="11"/>
        <v>0.7378640776698973</v>
      </c>
      <c r="I66" s="237">
        <f t="shared" si="11"/>
        <v>3.417487684729082</v>
      </c>
      <c r="J66" s="237">
        <f t="shared" si="11"/>
        <v>1.7881090746535477</v>
      </c>
      <c r="K66" s="237">
        <f t="shared" si="11"/>
        <v>1.351061548359425</v>
      </c>
      <c r="L66" s="237">
        <f t="shared" si="11"/>
        <v>3.2434901781635403</v>
      </c>
      <c r="M66" s="237">
        <f t="shared" si="11"/>
        <v>2.1071919377004207</v>
      </c>
      <c r="N66" s="237">
        <f t="shared" si="11"/>
        <v>3.0068472759749767</v>
      </c>
      <c r="O66" s="237">
        <f t="shared" si="11"/>
        <v>6.301775147929007</v>
      </c>
      <c r="P66" s="237">
        <f t="shared" si="11"/>
        <v>4.136735199405507</v>
      </c>
      <c r="Q66" s="237">
        <f t="shared" si="11"/>
        <v>3.214623384809329</v>
      </c>
      <c r="R66" s="237">
        <f t="shared" si="11"/>
        <v>2.1126760563380316</v>
      </c>
      <c r="S66" s="237">
        <f t="shared" si="11"/>
        <v>1.8832391713747683</v>
      </c>
      <c r="T66" s="237">
        <f t="shared" si="11"/>
        <v>3.8863976083707</v>
      </c>
      <c r="U66" s="7">
        <v>2012</v>
      </c>
      <c r="V66" s="8"/>
      <c r="W66" s="8"/>
      <c r="X66" s="8"/>
    </row>
    <row r="67" spans="1:24" ht="11.85" customHeight="1">
      <c r="A67" s="47">
        <v>2013</v>
      </c>
      <c r="B67" s="237">
        <f t="shared" si="11"/>
        <v>1.4048278591214967</v>
      </c>
      <c r="C67" s="237">
        <f t="shared" si="11"/>
        <v>2.4711040255081684</v>
      </c>
      <c r="D67" s="237">
        <f t="shared" si="11"/>
        <v>2.1552723059096195</v>
      </c>
      <c r="E67" s="237">
        <f t="shared" si="11"/>
        <v>4.529331514324696</v>
      </c>
      <c r="F67" s="237">
        <f t="shared" si="11"/>
        <v>1.8207282913165272</v>
      </c>
      <c r="G67" s="237">
        <f t="shared" si="11"/>
        <v>4.042889787308837</v>
      </c>
      <c r="H67" s="237">
        <f t="shared" si="11"/>
        <v>2.6985350809560487</v>
      </c>
      <c r="I67" s="237">
        <f t="shared" si="11"/>
        <v>5.537362310211378</v>
      </c>
      <c r="J67" s="237">
        <f t="shared" si="11"/>
        <v>0.8783487044356661</v>
      </c>
      <c r="K67" s="237">
        <f t="shared" si="11"/>
        <v>2.369868810833694</v>
      </c>
      <c r="L67" s="237">
        <f t="shared" si="11"/>
        <v>2.43362831858407</v>
      </c>
      <c r="M67" s="237">
        <f t="shared" si="11"/>
        <v>0.7626738447734454</v>
      </c>
      <c r="N67" s="237">
        <f t="shared" si="11"/>
        <v>3.4393063583815007</v>
      </c>
      <c r="O67" s="237">
        <f t="shared" si="11"/>
        <v>3.618146395769543</v>
      </c>
      <c r="P67" s="237">
        <f t="shared" si="11"/>
        <v>2.235965746907709</v>
      </c>
      <c r="Q67" s="237">
        <f t="shared" si="11"/>
        <v>5.70992366412213</v>
      </c>
      <c r="R67" s="237">
        <f t="shared" si="11"/>
        <v>2.4568965517241423</v>
      </c>
      <c r="S67" s="237">
        <f t="shared" si="11"/>
        <v>2.1565003080714717</v>
      </c>
      <c r="T67" s="237">
        <f t="shared" si="11"/>
        <v>4.3165467625899225</v>
      </c>
      <c r="U67" s="7">
        <v>2013</v>
      </c>
      <c r="V67" s="8"/>
      <c r="W67" s="8"/>
      <c r="X67" s="8"/>
    </row>
    <row r="68" spans="1:24" ht="11.85" customHeight="1">
      <c r="A68" s="47">
        <v>2014</v>
      </c>
      <c r="B68" s="237">
        <f t="shared" si="11"/>
        <v>2.7121951219512255</v>
      </c>
      <c r="C68" s="237">
        <f t="shared" si="11"/>
        <v>2.7810190587320136</v>
      </c>
      <c r="D68" s="237">
        <f t="shared" si="11"/>
        <v>3.561705989110706</v>
      </c>
      <c r="E68" s="237">
        <f t="shared" si="11"/>
        <v>4.411380840511612</v>
      </c>
      <c r="F68" s="237">
        <f t="shared" si="11"/>
        <v>3.6156415798781723</v>
      </c>
      <c r="G68" s="237">
        <f t="shared" si="11"/>
        <v>1.3853691501942933</v>
      </c>
      <c r="H68" s="237">
        <f t="shared" si="11"/>
        <v>2.9654654654654564</v>
      </c>
      <c r="I68" s="237">
        <f t="shared" si="11"/>
        <v>3.4414668547249505</v>
      </c>
      <c r="J68" s="237">
        <f t="shared" si="11"/>
        <v>3.6787113626469363</v>
      </c>
      <c r="K68" s="237">
        <f t="shared" si="11"/>
        <v>2.3770152955766832</v>
      </c>
      <c r="L68" s="237">
        <f t="shared" si="11"/>
        <v>1.9870410367170734</v>
      </c>
      <c r="M68" s="237">
        <f t="shared" si="11"/>
        <v>4.474621549421187</v>
      </c>
      <c r="N68" s="237">
        <f t="shared" si="11"/>
        <v>4.330818664431419</v>
      </c>
      <c r="O68" s="237">
        <f t="shared" si="11"/>
        <v>2.659145850120879</v>
      </c>
      <c r="P68" s="237">
        <f t="shared" si="11"/>
        <v>2.6523964634713906</v>
      </c>
      <c r="Q68" s="237">
        <f t="shared" si="11"/>
        <v>5.517042172154831</v>
      </c>
      <c r="R68" s="237">
        <f t="shared" si="11"/>
        <v>2.9238535969709716</v>
      </c>
      <c r="S68" s="237">
        <f t="shared" si="11"/>
        <v>2.71411338962605</v>
      </c>
      <c r="T68" s="237">
        <f t="shared" si="11"/>
        <v>4.137931034482762</v>
      </c>
      <c r="U68" s="7">
        <v>2014</v>
      </c>
      <c r="V68" s="8"/>
      <c r="W68" s="8"/>
      <c r="X68" s="8"/>
    </row>
    <row r="69" spans="1:24" ht="11.85" customHeight="1">
      <c r="A69" s="47">
        <v>2015</v>
      </c>
      <c r="B69" s="237">
        <f t="shared" si="11"/>
        <v>3.6854103343465</v>
      </c>
      <c r="C69" s="237">
        <f t="shared" si="11"/>
        <v>2.2705771050141834</v>
      </c>
      <c r="D69" s="237">
        <f t="shared" si="11"/>
        <v>3.5487404162102933</v>
      </c>
      <c r="E69" s="237">
        <f t="shared" si="11"/>
        <v>1.8499999999999943</v>
      </c>
      <c r="F69" s="237">
        <f t="shared" si="11"/>
        <v>1.1568367153423225</v>
      </c>
      <c r="G69" s="237">
        <f t="shared" si="11"/>
        <v>3.8493584402599623</v>
      </c>
      <c r="H69" s="237">
        <f t="shared" si="11"/>
        <v>1.6405395552314985</v>
      </c>
      <c r="I69" s="237">
        <f t="shared" si="11"/>
        <v>0.9271884374147703</v>
      </c>
      <c r="J69" s="237">
        <f t="shared" si="11"/>
        <v>0.02099517111064131</v>
      </c>
      <c r="K69" s="237">
        <f t="shared" si="11"/>
        <v>2.0593579648697755</v>
      </c>
      <c r="L69" s="237">
        <f t="shared" si="11"/>
        <v>3.5154595510376936</v>
      </c>
      <c r="M69" s="237">
        <f t="shared" si="11"/>
        <v>1.5128915405923777</v>
      </c>
      <c r="N69" s="237">
        <f t="shared" si="11"/>
        <v>4.017139796464917</v>
      </c>
      <c r="O69" s="237">
        <f t="shared" si="11"/>
        <v>2.0146520146520146</v>
      </c>
      <c r="P69" s="237">
        <f t="shared" si="11"/>
        <v>1.6319129646418986</v>
      </c>
      <c r="Q69" s="237">
        <f t="shared" si="11"/>
        <v>2.0257322748426105</v>
      </c>
      <c r="R69" s="237">
        <f t="shared" si="11"/>
        <v>2.3707337012058076</v>
      </c>
      <c r="S69" s="237">
        <f t="shared" si="11"/>
        <v>2.2509297318457584</v>
      </c>
      <c r="T69" s="237">
        <f t="shared" si="11"/>
        <v>2.543046357615893</v>
      </c>
      <c r="U69" s="7">
        <v>2015</v>
      </c>
      <c r="V69" s="8"/>
      <c r="W69" s="8"/>
      <c r="X69" s="8"/>
    </row>
    <row r="70" spans="1:21" ht="12.75">
      <c r="A70" s="47">
        <v>2016</v>
      </c>
      <c r="B70" s="237">
        <f t="shared" si="11"/>
        <v>1.6489556614144476</v>
      </c>
      <c r="C70" s="237">
        <f t="shared" si="11"/>
        <v>3.20074005550417</v>
      </c>
      <c r="D70" s="237">
        <f t="shared" si="11"/>
        <v>4.082927861222757</v>
      </c>
      <c r="E70" s="237">
        <f t="shared" si="11"/>
        <v>2.945508100147265</v>
      </c>
      <c r="F70" s="237">
        <f t="shared" si="11"/>
        <v>2.1184851893513184</v>
      </c>
      <c r="G70" s="237">
        <f t="shared" si="11"/>
        <v>0.032092426187418255</v>
      </c>
      <c r="H70" s="237">
        <f t="shared" si="11"/>
        <v>2.672166427546628</v>
      </c>
      <c r="I70" s="237">
        <f t="shared" si="11"/>
        <v>3.080248581464474</v>
      </c>
      <c r="J70" s="237">
        <f t="shared" si="11"/>
        <v>6.0243492863140204</v>
      </c>
      <c r="K70" s="237">
        <f t="shared" si="11"/>
        <v>1.8001978239366991</v>
      </c>
      <c r="L70" s="237">
        <f t="shared" si="11"/>
        <v>2.0458265139116207</v>
      </c>
      <c r="M70" s="237">
        <f t="shared" si="11"/>
        <v>0.2099076406381215</v>
      </c>
      <c r="N70" s="237">
        <f t="shared" si="11"/>
        <v>3.115345005149308</v>
      </c>
      <c r="O70" s="237">
        <f t="shared" si="11"/>
        <v>3.513721467042828</v>
      </c>
      <c r="P70" s="237">
        <f t="shared" si="11"/>
        <v>1.6949152542372872</v>
      </c>
      <c r="Q70" s="237">
        <f t="shared" si="11"/>
        <v>3.6758787228333745</v>
      </c>
      <c r="R70" s="237">
        <f t="shared" si="11"/>
        <v>2.7151127969654567</v>
      </c>
      <c r="S70" s="237">
        <f t="shared" si="11"/>
        <v>2.5267993874425656</v>
      </c>
      <c r="T70" s="237">
        <f t="shared" si="11"/>
        <v>3.2549728752260307</v>
      </c>
      <c r="U70" s="7">
        <v>2016</v>
      </c>
    </row>
    <row r="71" spans="1:21" ht="12.75">
      <c r="A71" s="47">
        <v>2017</v>
      </c>
      <c r="B71" s="237">
        <f t="shared" si="11"/>
        <v>3.6229271809661157</v>
      </c>
      <c r="C71" s="237">
        <f t="shared" si="11"/>
        <v>3.7827178200071643</v>
      </c>
      <c r="D71" s="237">
        <f t="shared" si="11"/>
        <v>3.231707317073159</v>
      </c>
      <c r="E71" s="237">
        <f t="shared" si="11"/>
        <v>3.7911301859799806</v>
      </c>
      <c r="F71" s="237">
        <f t="shared" si="11"/>
        <v>2.3131999265650904</v>
      </c>
      <c r="G71" s="237">
        <f t="shared" si="11"/>
        <v>4.282964388835424</v>
      </c>
      <c r="H71" s="237">
        <f t="shared" si="11"/>
        <v>2.148471615720524</v>
      </c>
      <c r="I71" s="237">
        <f t="shared" si="11"/>
        <v>6.474442988204444</v>
      </c>
      <c r="J71" s="237">
        <f t="shared" si="11"/>
        <v>2.0985943377549034</v>
      </c>
      <c r="K71" s="237">
        <f t="shared" si="11"/>
        <v>3.1092110376991826</v>
      </c>
      <c r="L71" s="237">
        <f t="shared" si="11"/>
        <v>2.6062550120288677</v>
      </c>
      <c r="M71" s="237">
        <f t="shared" si="11"/>
        <v>2.9744449099287777</v>
      </c>
      <c r="N71" s="237">
        <f t="shared" si="11"/>
        <v>3.2958801498127457</v>
      </c>
      <c r="O71" s="237">
        <f t="shared" si="11"/>
        <v>3.518334985133791</v>
      </c>
      <c r="P71" s="237">
        <f t="shared" si="11"/>
        <v>4.868421052631575</v>
      </c>
      <c r="Q71" s="237">
        <f t="shared" si="11"/>
        <v>3.933747412008273</v>
      </c>
      <c r="R71" s="237">
        <f t="shared" si="11"/>
        <v>3.304178814382894</v>
      </c>
      <c r="S71" s="237">
        <f t="shared" si="11"/>
        <v>3.230022404779689</v>
      </c>
      <c r="T71" s="237">
        <f t="shared" si="11"/>
        <v>3.9279459594696107</v>
      </c>
      <c r="U71" s="7">
        <v>2017</v>
      </c>
    </row>
    <row r="72" spans="1:21" ht="12.75">
      <c r="A72" s="47">
        <v>2018</v>
      </c>
      <c r="B72" s="237">
        <f t="shared" si="11"/>
        <v>2.522177770046966</v>
      </c>
      <c r="C72" s="237">
        <f t="shared" si="11"/>
        <v>0.9673518742442582</v>
      </c>
      <c r="D72" s="237">
        <f t="shared" si="11"/>
        <v>3.681827131325065</v>
      </c>
      <c r="E72" s="237">
        <f t="shared" si="11"/>
        <v>3.262118079485404</v>
      </c>
      <c r="F72" s="237">
        <f t="shared" si="11"/>
        <v>0.9151265027812769</v>
      </c>
      <c r="G72" s="237">
        <f t="shared" si="11"/>
        <v>1.738194123980918</v>
      </c>
      <c r="H72" s="237">
        <f t="shared" si="11"/>
        <v>1.2653898768809881</v>
      </c>
      <c r="I72" s="237">
        <f t="shared" si="11"/>
        <v>0.44313146233382383</v>
      </c>
      <c r="J72" s="237">
        <f t="shared" si="11"/>
        <v>2.7729299980608886</v>
      </c>
      <c r="K72" s="237">
        <f t="shared" si="11"/>
        <v>2.73275537127779</v>
      </c>
      <c r="L72" s="237">
        <f t="shared" si="11"/>
        <v>1.5826494724501714</v>
      </c>
      <c r="M72" s="237">
        <f t="shared" si="11"/>
        <v>1.7900732302685185</v>
      </c>
      <c r="N72" s="237">
        <f t="shared" si="11"/>
        <v>3.3115784384820017</v>
      </c>
      <c r="O72" s="237">
        <f t="shared" si="11"/>
        <v>2.680708472953569</v>
      </c>
      <c r="P72" s="237">
        <f t="shared" si="11"/>
        <v>1.8402342116269352</v>
      </c>
      <c r="Q72" s="237">
        <f t="shared" si="11"/>
        <v>3.037848605577693</v>
      </c>
      <c r="R72" s="237">
        <f t="shared" si="11"/>
        <v>2.220131702728125</v>
      </c>
      <c r="S72" s="237">
        <f t="shared" si="11"/>
        <v>2.007596310363539</v>
      </c>
      <c r="T72" s="237">
        <f t="shared" si="11"/>
        <v>2.7924891670678846</v>
      </c>
      <c r="U72" s="7">
        <v>2018</v>
      </c>
    </row>
    <row r="73" spans="1:21" ht="11.85" customHeight="1">
      <c r="A73" s="47">
        <v>2019</v>
      </c>
      <c r="B73" s="237">
        <f t="shared" si="11"/>
        <v>1.8663047166610198</v>
      </c>
      <c r="C73" s="237">
        <f t="shared" si="11"/>
        <v>3.319076133447382</v>
      </c>
      <c r="D73" s="237">
        <f t="shared" si="11"/>
        <v>3.5131029244208207</v>
      </c>
      <c r="E73" s="237">
        <f t="shared" si="11"/>
        <v>4.671857619577295</v>
      </c>
      <c r="F73" s="237">
        <f t="shared" si="11"/>
        <v>0.10668563300141898</v>
      </c>
      <c r="G73" s="237">
        <f t="shared" si="11"/>
        <v>3.8856970063501564</v>
      </c>
      <c r="H73" s="237">
        <f t="shared" si="11"/>
        <v>3.056399864910503</v>
      </c>
      <c r="I73" s="237">
        <f t="shared" si="11"/>
        <v>7.450980392156865</v>
      </c>
      <c r="J73" s="237">
        <f t="shared" si="11"/>
        <v>4.018867924528308</v>
      </c>
      <c r="K73" s="237">
        <f t="shared" si="11"/>
        <v>1.5043111355714558</v>
      </c>
      <c r="L73" s="237">
        <f t="shared" si="11"/>
        <v>2.9428736295441382</v>
      </c>
      <c r="M73" s="237">
        <f t="shared" si="11"/>
        <v>0.33972821742605674</v>
      </c>
      <c r="N73" s="237">
        <f t="shared" si="11"/>
        <v>4.2817033224146</v>
      </c>
      <c r="O73" s="237">
        <f t="shared" si="11"/>
        <v>4.965034965034974</v>
      </c>
      <c r="P73" s="237">
        <f t="shared" si="11"/>
        <v>3.9425051334702204</v>
      </c>
      <c r="Q73" s="237">
        <f t="shared" si="11"/>
        <v>3.866602223296269</v>
      </c>
      <c r="R73" s="237">
        <f t="shared" si="11"/>
        <v>2.908153874470827</v>
      </c>
      <c r="S73" s="237">
        <f t="shared" si="11"/>
        <v>2.6063829787234027</v>
      </c>
      <c r="T73" s="237">
        <f t="shared" si="11"/>
        <v>4.800936768149882</v>
      </c>
      <c r="U73" s="7">
        <v>2019</v>
      </c>
    </row>
    <row r="74" spans="1:21" ht="12.75">
      <c r="A74" s="47">
        <v>2020</v>
      </c>
      <c r="B74" s="237">
        <f t="shared" si="11"/>
        <v>3.0313124583611</v>
      </c>
      <c r="C74" s="237">
        <f t="shared" si="11"/>
        <v>2.5832091405861917</v>
      </c>
      <c r="D74" s="237">
        <f t="shared" si="11"/>
        <v>4.824802788479175</v>
      </c>
      <c r="E74" s="237">
        <f t="shared" si="11"/>
        <v>3.9107332624867155</v>
      </c>
      <c r="F74" s="237">
        <f t="shared" si="11"/>
        <v>1.5275310834813496</v>
      </c>
      <c r="G74" s="237">
        <f t="shared" si="11"/>
        <v>0.5967108135642718</v>
      </c>
      <c r="H74" s="237">
        <f t="shared" si="11"/>
        <v>2.3922660986400075</v>
      </c>
      <c r="I74" s="237">
        <f t="shared" si="11"/>
        <v>2.919708029197068</v>
      </c>
      <c r="J74" s="237">
        <f t="shared" si="11"/>
        <v>2.4487574823145195</v>
      </c>
      <c r="K74" s="237">
        <f t="shared" si="11"/>
        <v>2.6748599313211656</v>
      </c>
      <c r="L74" s="237">
        <f t="shared" si="11"/>
        <v>3.1576980568011948</v>
      </c>
      <c r="M74" s="237">
        <f t="shared" si="11"/>
        <v>2.3899621589324767</v>
      </c>
      <c r="N74" s="237">
        <f t="shared" si="11"/>
        <v>3.275746017500566</v>
      </c>
      <c r="O74" s="237">
        <f t="shared" si="11"/>
        <v>3.886298023539865</v>
      </c>
      <c r="P74" s="237">
        <f t="shared" si="11"/>
        <v>3.6349269063611302</v>
      </c>
      <c r="Q74" s="237">
        <f t="shared" si="11"/>
        <v>4.374127501163343</v>
      </c>
      <c r="R74" s="237">
        <f t="shared" si="11"/>
        <v>2.808084421391527</v>
      </c>
      <c r="S74" s="237">
        <f t="shared" si="11"/>
        <v>2.5920165889061764</v>
      </c>
      <c r="T74" s="237">
        <f t="shared" si="11"/>
        <v>3.642458100558656</v>
      </c>
      <c r="U74" s="7">
        <v>2020</v>
      </c>
    </row>
    <row r="75" spans="1:21" ht="12.75">
      <c r="A75" s="47">
        <v>2021</v>
      </c>
      <c r="B75" s="237">
        <f t="shared" si="11"/>
        <v>3.7180730682185583</v>
      </c>
      <c r="C75" s="237">
        <f t="shared" si="11"/>
        <v>3.9225181598062875</v>
      </c>
      <c r="D75" s="237">
        <f t="shared" si="11"/>
        <v>2.4326216310815596</v>
      </c>
      <c r="E75" s="237">
        <f t="shared" si="11"/>
        <v>4.520351810186128</v>
      </c>
      <c r="F75" s="237">
        <f t="shared" si="11"/>
        <v>7.575227431770472</v>
      </c>
      <c r="G75" s="237">
        <f t="shared" si="11"/>
        <v>6.322337962962948</v>
      </c>
      <c r="H75" s="237">
        <f t="shared" si="11"/>
        <v>3.3765402464394185</v>
      </c>
      <c r="I75" s="237">
        <f t="shared" si="11"/>
        <v>5.474290780141857</v>
      </c>
      <c r="J75" s="237">
        <f t="shared" si="11"/>
        <v>2.301699716713884</v>
      </c>
      <c r="K75" s="237">
        <f t="shared" si="11"/>
        <v>3.238866396761125</v>
      </c>
      <c r="L75" s="237">
        <f t="shared" si="11"/>
        <v>10.632131860170261</v>
      </c>
      <c r="M75" s="237">
        <f t="shared" si="11"/>
        <v>3.034429099397016</v>
      </c>
      <c r="N75" s="237">
        <f t="shared" si="11"/>
        <v>3.9104931566369743</v>
      </c>
      <c r="O75" s="237">
        <f t="shared" si="11"/>
        <v>5.301410859341601</v>
      </c>
      <c r="P75" s="237">
        <f t="shared" si="11"/>
        <v>2.8593213877239805</v>
      </c>
      <c r="Q75" s="237">
        <f t="shared" si="11"/>
        <v>4.681230494872935</v>
      </c>
      <c r="R75" s="237">
        <f t="shared" si="11"/>
        <v>3.949199721642316</v>
      </c>
      <c r="S75" s="237">
        <f t="shared" si="11"/>
        <v>3.924541013980132</v>
      </c>
      <c r="T75" s="237">
        <f t="shared" si="11"/>
        <v>4.5924967658473435</v>
      </c>
      <c r="U75" s="7">
        <v>2021</v>
      </c>
    </row>
    <row r="76" spans="1:21" ht="12.75">
      <c r="A76" s="47">
        <v>2022</v>
      </c>
      <c r="B76" s="237">
        <f t="shared" si="11"/>
        <v>4.09912718204491</v>
      </c>
      <c r="C76" s="237">
        <f t="shared" si="11"/>
        <v>6.585896241068667</v>
      </c>
      <c r="D76" s="237">
        <f t="shared" si="11"/>
        <v>5.621049034683068</v>
      </c>
      <c r="E76" s="237">
        <f t="shared" si="11"/>
        <v>11.3894324853229</v>
      </c>
      <c r="F76" s="237">
        <f t="shared" si="11"/>
        <v>7.204423483493244</v>
      </c>
      <c r="G76" s="237">
        <f t="shared" si="11"/>
        <v>7.565655191182486</v>
      </c>
      <c r="H76" s="237">
        <f t="shared" si="11"/>
        <v>3.9009287925696725</v>
      </c>
      <c r="I76" s="237">
        <f t="shared" si="11"/>
        <v>7.627652868249626</v>
      </c>
      <c r="J76" s="237">
        <f t="shared" si="11"/>
        <v>5.849775008653509</v>
      </c>
      <c r="K76" s="237">
        <f t="shared" si="11"/>
        <v>4.961636828644501</v>
      </c>
      <c r="L76" s="237">
        <f t="shared" si="11"/>
        <v>3.8801571709233826</v>
      </c>
      <c r="M76" s="237">
        <f t="shared" si="11"/>
        <v>5.5880687181423525</v>
      </c>
      <c r="N76" s="237">
        <f t="shared" si="11"/>
        <v>9.575580179803481</v>
      </c>
      <c r="O76" s="237">
        <f t="shared" si="11"/>
        <v>13.195290296386531</v>
      </c>
      <c r="P76" s="237">
        <f t="shared" si="11"/>
        <v>6.5048183839881375</v>
      </c>
      <c r="Q76" s="237">
        <f t="shared" si="11"/>
        <v>8.837308347529813</v>
      </c>
      <c r="R76" s="237">
        <f t="shared" si="11"/>
        <v>5.924686192468613</v>
      </c>
      <c r="S76" s="237">
        <f t="shared" si="11"/>
        <v>5.299837925445701</v>
      </c>
      <c r="T76" s="237">
        <f t="shared" si="11"/>
        <v>10.183467326324475</v>
      </c>
      <c r="U76" s="7">
        <v>2022</v>
      </c>
    </row>
  </sheetData>
  <mergeCells count="25">
    <mergeCell ref="B9:K9"/>
    <mergeCell ref="L9:T9"/>
    <mergeCell ref="B44:K44"/>
    <mergeCell ref="L44:T44"/>
    <mergeCell ref="A5:A7"/>
    <mergeCell ref="B5:B7"/>
    <mergeCell ref="C5:C7"/>
    <mergeCell ref="D5:D7"/>
    <mergeCell ref="E5:E7"/>
    <mergeCell ref="F5:F7"/>
    <mergeCell ref="P5:P7"/>
    <mergeCell ref="I5:I7"/>
    <mergeCell ref="J5:J7"/>
    <mergeCell ref="K5:K7"/>
    <mergeCell ref="L5:L7"/>
    <mergeCell ref="M5:M7"/>
    <mergeCell ref="N5:N7"/>
    <mergeCell ref="O5:O7"/>
    <mergeCell ref="G5:G7"/>
    <mergeCell ref="H5:H7"/>
    <mergeCell ref="U5:U7"/>
    <mergeCell ref="Q5:Q7"/>
    <mergeCell ref="R5:R7"/>
    <mergeCell ref="S5:S7"/>
    <mergeCell ref="T5:T7"/>
  </mergeCells>
  <printOptions horizontalCentered="1"/>
  <pageMargins left="0.7086614173228347" right="0.7086614173228347" top="0.5905511811023623" bottom="0.7086614173228347" header="0.07874015748031496" footer="0.07874015748031496"/>
  <pageSetup horizontalDpi="600" verticalDpi="600" orientation="portrait" paperSize="9" scale="87" r:id="rId1"/>
  <headerFooter differentOddEven="1" alignWithMargins="0">
    <oddHeader>&amp;C38</oddHeader>
    <oddFooter>&amp;R&amp;"6,Standard"&amp;8
</oddFooter>
    <evenHeader>&amp;C39
</evenHeader>
  </headerFooter>
  <colBreaks count="1" manualBreakCount="1">
    <brk id="11" max="16383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C76"/>
  <sheetViews>
    <sheetView workbookViewId="0" topLeftCell="A1">
      <pane ySplit="7" topLeftCell="A8" activePane="bottomLeft" state="frozen"/>
      <selection pane="topLeft" activeCell="E29" sqref="E29"/>
      <selection pane="bottomLeft" activeCell="V1" sqref="V1"/>
    </sheetView>
  </sheetViews>
  <sheetFormatPr defaultColWidth="11.421875" defaultRowHeight="12.75"/>
  <cols>
    <col min="1" max="1" width="5.57421875" style="5" customWidth="1"/>
    <col min="2" max="9" width="8.7109375" style="5" customWidth="1"/>
    <col min="10" max="12" width="8.7109375" style="29" customWidth="1"/>
    <col min="13" max="17" width="8.7109375" style="5" customWidth="1"/>
    <col min="18" max="20" width="10.7109375" style="5" customWidth="1"/>
    <col min="21" max="21" width="5.57421875" style="40" customWidth="1"/>
    <col min="22" max="16384" width="11.421875" style="5" customWidth="1"/>
  </cols>
  <sheetData>
    <row r="1" spans="1:21" ht="8.1" customHeight="1">
      <c r="A1" s="11"/>
      <c r="U1" s="13"/>
    </row>
    <row r="2" ht="7.5" customHeight="1"/>
    <row r="3" spans="11:21" s="30" customFormat="1" ht="15.2" customHeight="1">
      <c r="K3" s="31" t="s">
        <v>274</v>
      </c>
      <c r="L3" s="32" t="s">
        <v>284</v>
      </c>
      <c r="U3" s="33"/>
    </row>
    <row r="4" spans="1:21" s="35" customFormat="1" ht="12.75" customHeight="1">
      <c r="A4" s="34"/>
      <c r="E4" s="34"/>
      <c r="I4" s="34"/>
      <c r="J4" s="36"/>
      <c r="K4" s="37"/>
      <c r="L4" s="38"/>
      <c r="U4" s="39"/>
    </row>
    <row r="5" spans="1:21" s="40" customFormat="1" ht="12.75" customHeight="1">
      <c r="A5" s="415" t="s">
        <v>0</v>
      </c>
      <c r="B5" s="413" t="s">
        <v>12</v>
      </c>
      <c r="C5" s="413" t="s">
        <v>9</v>
      </c>
      <c r="D5" s="413" t="s">
        <v>92</v>
      </c>
      <c r="E5" s="410" t="s">
        <v>13</v>
      </c>
      <c r="F5" s="413" t="s">
        <v>14</v>
      </c>
      <c r="G5" s="413" t="s">
        <v>15</v>
      </c>
      <c r="H5" s="413" t="s">
        <v>16</v>
      </c>
      <c r="I5" s="413" t="s">
        <v>17</v>
      </c>
      <c r="J5" s="413" t="s">
        <v>18</v>
      </c>
      <c r="K5" s="413" t="s">
        <v>19</v>
      </c>
      <c r="L5" s="413" t="s">
        <v>20</v>
      </c>
      <c r="M5" s="413" t="s">
        <v>21</v>
      </c>
      <c r="N5" s="413" t="s">
        <v>22</v>
      </c>
      <c r="O5" s="413" t="s">
        <v>23</v>
      </c>
      <c r="P5" s="413" t="s">
        <v>24</v>
      </c>
      <c r="Q5" s="413" t="s">
        <v>25</v>
      </c>
      <c r="R5" s="413" t="s">
        <v>48</v>
      </c>
      <c r="S5" s="414" t="s">
        <v>285</v>
      </c>
      <c r="T5" s="414" t="s">
        <v>286</v>
      </c>
      <c r="U5" s="349" t="s">
        <v>0</v>
      </c>
    </row>
    <row r="6" spans="1:21" s="40" customFormat="1" ht="12.75" customHeight="1">
      <c r="A6" s="416"/>
      <c r="B6" s="413"/>
      <c r="C6" s="413"/>
      <c r="D6" s="413"/>
      <c r="E6" s="411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4"/>
      <c r="T6" s="414"/>
      <c r="U6" s="408"/>
    </row>
    <row r="7" spans="1:21" s="41" customFormat="1" ht="12.75" customHeight="1">
      <c r="A7" s="417"/>
      <c r="B7" s="413"/>
      <c r="C7" s="413"/>
      <c r="D7" s="413"/>
      <c r="E7" s="412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4"/>
      <c r="T7" s="414"/>
      <c r="U7" s="409"/>
    </row>
    <row r="8" s="42" customFormat="1" ht="6.2" customHeight="1">
      <c r="U8" s="6"/>
    </row>
    <row r="9" spans="2:37" s="46" customFormat="1" ht="11.85" customHeight="1">
      <c r="B9" s="344" t="s">
        <v>269</v>
      </c>
      <c r="C9" s="344"/>
      <c r="D9" s="344"/>
      <c r="E9" s="344"/>
      <c r="F9" s="344"/>
      <c r="G9" s="344"/>
      <c r="H9" s="344"/>
      <c r="I9" s="344"/>
      <c r="J9" s="344"/>
      <c r="K9" s="344"/>
      <c r="L9" s="344" t="s">
        <v>269</v>
      </c>
      <c r="M9" s="344"/>
      <c r="N9" s="344"/>
      <c r="O9" s="344"/>
      <c r="P9" s="344"/>
      <c r="Q9" s="344"/>
      <c r="R9" s="344"/>
      <c r="S9" s="344"/>
      <c r="T9" s="344"/>
      <c r="U9" s="33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</row>
    <row r="10" spans="1:37" s="46" customFormat="1" ht="6.2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</row>
    <row r="11" spans="1:37" s="46" customFormat="1" ht="11.85" customHeight="1">
      <c r="A11" s="2" t="s">
        <v>138</v>
      </c>
      <c r="B11" s="132" t="s">
        <v>148</v>
      </c>
      <c r="C11" s="132" t="s">
        <v>148</v>
      </c>
      <c r="D11" s="132" t="s">
        <v>148</v>
      </c>
      <c r="E11" s="132" t="s">
        <v>148</v>
      </c>
      <c r="F11" s="132" t="s">
        <v>148</v>
      </c>
      <c r="G11" s="132" t="s">
        <v>148</v>
      </c>
      <c r="H11" s="132" t="s">
        <v>148</v>
      </c>
      <c r="I11" s="132" t="s">
        <v>148</v>
      </c>
      <c r="J11" s="132" t="s">
        <v>148</v>
      </c>
      <c r="K11" s="132" t="s">
        <v>148</v>
      </c>
      <c r="L11" s="132" t="s">
        <v>148</v>
      </c>
      <c r="M11" s="132" t="s">
        <v>148</v>
      </c>
      <c r="N11" s="132" t="s">
        <v>148</v>
      </c>
      <c r="O11" s="132" t="s">
        <v>148</v>
      </c>
      <c r="P11" s="132" t="s">
        <v>148</v>
      </c>
      <c r="Q11" s="132" t="s">
        <v>148</v>
      </c>
      <c r="R11" s="132" t="s">
        <v>148</v>
      </c>
      <c r="S11" s="132" t="s">
        <v>148</v>
      </c>
      <c r="T11" s="132" t="s">
        <v>148</v>
      </c>
      <c r="U11" s="3" t="s">
        <v>138</v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</row>
    <row r="12" spans="1:37" s="46" customFormat="1" ht="11.85" customHeight="1">
      <c r="A12" s="2" t="s">
        <v>139</v>
      </c>
      <c r="B12" s="132" t="s">
        <v>148</v>
      </c>
      <c r="C12" s="132" t="s">
        <v>148</v>
      </c>
      <c r="D12" s="132" t="s">
        <v>148</v>
      </c>
      <c r="E12" s="132" t="s">
        <v>148</v>
      </c>
      <c r="F12" s="132" t="s">
        <v>148</v>
      </c>
      <c r="G12" s="132" t="s">
        <v>148</v>
      </c>
      <c r="H12" s="132" t="s">
        <v>148</v>
      </c>
      <c r="I12" s="132" t="s">
        <v>148</v>
      </c>
      <c r="J12" s="132" t="s">
        <v>148</v>
      </c>
      <c r="K12" s="132" t="s">
        <v>148</v>
      </c>
      <c r="L12" s="132" t="s">
        <v>148</v>
      </c>
      <c r="M12" s="132" t="s">
        <v>148</v>
      </c>
      <c r="N12" s="132" t="s">
        <v>148</v>
      </c>
      <c r="O12" s="132" t="s">
        <v>148</v>
      </c>
      <c r="P12" s="132" t="s">
        <v>148</v>
      </c>
      <c r="Q12" s="132" t="s">
        <v>148</v>
      </c>
      <c r="R12" s="132" t="s">
        <v>148</v>
      </c>
      <c r="S12" s="132" t="s">
        <v>148</v>
      </c>
      <c r="T12" s="132" t="s">
        <v>148</v>
      </c>
      <c r="U12" s="3" t="s">
        <v>139</v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</row>
    <row r="13" spans="1:37" s="46" customFormat="1" ht="11.85" customHeight="1">
      <c r="A13" s="2" t="s">
        <v>140</v>
      </c>
      <c r="B13" s="132" t="s">
        <v>148</v>
      </c>
      <c r="C13" s="132" t="s">
        <v>148</v>
      </c>
      <c r="D13" s="132" t="s">
        <v>148</v>
      </c>
      <c r="E13" s="132" t="s">
        <v>148</v>
      </c>
      <c r="F13" s="132" t="s">
        <v>148</v>
      </c>
      <c r="G13" s="132" t="s">
        <v>148</v>
      </c>
      <c r="H13" s="132" t="s">
        <v>148</v>
      </c>
      <c r="I13" s="132" t="s">
        <v>148</v>
      </c>
      <c r="J13" s="132" t="s">
        <v>148</v>
      </c>
      <c r="K13" s="132" t="s">
        <v>148</v>
      </c>
      <c r="L13" s="132" t="s">
        <v>148</v>
      </c>
      <c r="M13" s="132" t="s">
        <v>148</v>
      </c>
      <c r="N13" s="132" t="s">
        <v>148</v>
      </c>
      <c r="O13" s="132" t="s">
        <v>148</v>
      </c>
      <c r="P13" s="132" t="s">
        <v>148</v>
      </c>
      <c r="Q13" s="132" t="s">
        <v>148</v>
      </c>
      <c r="R13" s="132" t="s">
        <v>148</v>
      </c>
      <c r="S13" s="132" t="s">
        <v>148</v>
      </c>
      <c r="T13" s="132" t="s">
        <v>148</v>
      </c>
      <c r="U13" s="3" t="s">
        <v>140</v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</row>
    <row r="14" spans="1:37" s="46" customFormat="1" ht="11.85" customHeight="1">
      <c r="A14" s="2" t="s">
        <v>141</v>
      </c>
      <c r="B14" s="132" t="s">
        <v>148</v>
      </c>
      <c r="C14" s="132" t="s">
        <v>148</v>
      </c>
      <c r="D14" s="132" t="s">
        <v>148</v>
      </c>
      <c r="E14" s="132" t="s">
        <v>148</v>
      </c>
      <c r="F14" s="132" t="s">
        <v>148</v>
      </c>
      <c r="G14" s="132" t="s">
        <v>148</v>
      </c>
      <c r="H14" s="132" t="s">
        <v>148</v>
      </c>
      <c r="I14" s="132" t="s">
        <v>148</v>
      </c>
      <c r="J14" s="132" t="s">
        <v>148</v>
      </c>
      <c r="K14" s="132" t="s">
        <v>148</v>
      </c>
      <c r="L14" s="132" t="s">
        <v>148</v>
      </c>
      <c r="M14" s="132" t="s">
        <v>148</v>
      </c>
      <c r="N14" s="132" t="s">
        <v>148</v>
      </c>
      <c r="O14" s="132" t="s">
        <v>148</v>
      </c>
      <c r="P14" s="132" t="s">
        <v>148</v>
      </c>
      <c r="Q14" s="132" t="s">
        <v>148</v>
      </c>
      <c r="R14" s="132" t="s">
        <v>148</v>
      </c>
      <c r="S14" s="132" t="s">
        <v>148</v>
      </c>
      <c r="T14" s="132" t="s">
        <v>148</v>
      </c>
      <c r="U14" s="3" t="s">
        <v>141</v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</row>
    <row r="15" spans="1:37" s="46" customFormat="1" ht="11.85" customHeight="1">
      <c r="A15" s="2" t="s">
        <v>142</v>
      </c>
      <c r="B15" s="132" t="s">
        <v>148</v>
      </c>
      <c r="C15" s="132" t="s">
        <v>148</v>
      </c>
      <c r="D15" s="132" t="s">
        <v>148</v>
      </c>
      <c r="E15" s="132" t="s">
        <v>148</v>
      </c>
      <c r="F15" s="132" t="s">
        <v>148</v>
      </c>
      <c r="G15" s="132" t="s">
        <v>148</v>
      </c>
      <c r="H15" s="132" t="s">
        <v>148</v>
      </c>
      <c r="I15" s="132" t="s">
        <v>148</v>
      </c>
      <c r="J15" s="132" t="s">
        <v>148</v>
      </c>
      <c r="K15" s="132" t="s">
        <v>148</v>
      </c>
      <c r="L15" s="132" t="s">
        <v>148</v>
      </c>
      <c r="M15" s="132" t="s">
        <v>148</v>
      </c>
      <c r="N15" s="132" t="s">
        <v>148</v>
      </c>
      <c r="O15" s="132" t="s">
        <v>148</v>
      </c>
      <c r="P15" s="132" t="s">
        <v>148</v>
      </c>
      <c r="Q15" s="132" t="s">
        <v>148</v>
      </c>
      <c r="R15" s="132" t="s">
        <v>148</v>
      </c>
      <c r="S15" s="132" t="s">
        <v>148</v>
      </c>
      <c r="T15" s="132" t="s">
        <v>148</v>
      </c>
      <c r="U15" s="3" t="s">
        <v>142</v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</row>
    <row r="16" spans="1:37" s="46" customFormat="1" ht="11.85" customHeight="1">
      <c r="A16" s="2" t="s">
        <v>143</v>
      </c>
      <c r="B16" s="132" t="s">
        <v>148</v>
      </c>
      <c r="C16" s="132" t="s">
        <v>148</v>
      </c>
      <c r="D16" s="132" t="s">
        <v>148</v>
      </c>
      <c r="E16" s="132" t="s">
        <v>148</v>
      </c>
      <c r="F16" s="132" t="s">
        <v>148</v>
      </c>
      <c r="G16" s="132" t="s">
        <v>148</v>
      </c>
      <c r="H16" s="132" t="s">
        <v>148</v>
      </c>
      <c r="I16" s="132" t="s">
        <v>148</v>
      </c>
      <c r="J16" s="132" t="s">
        <v>148</v>
      </c>
      <c r="K16" s="132" t="s">
        <v>148</v>
      </c>
      <c r="L16" s="132" t="s">
        <v>148</v>
      </c>
      <c r="M16" s="132" t="s">
        <v>148</v>
      </c>
      <c r="N16" s="132" t="s">
        <v>148</v>
      </c>
      <c r="O16" s="132" t="s">
        <v>148</v>
      </c>
      <c r="P16" s="132" t="s">
        <v>148</v>
      </c>
      <c r="Q16" s="132" t="s">
        <v>148</v>
      </c>
      <c r="R16" s="132" t="s">
        <v>148</v>
      </c>
      <c r="S16" s="132" t="s">
        <v>148</v>
      </c>
      <c r="T16" s="132" t="s">
        <v>148</v>
      </c>
      <c r="U16" s="3" t="s">
        <v>143</v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</row>
    <row r="17" spans="1:21" ht="11.85" customHeight="1">
      <c r="A17" s="2" t="s">
        <v>144</v>
      </c>
      <c r="B17" s="132" t="s">
        <v>148</v>
      </c>
      <c r="C17" s="132" t="s">
        <v>148</v>
      </c>
      <c r="D17" s="132" t="s">
        <v>148</v>
      </c>
      <c r="E17" s="132" t="s">
        <v>148</v>
      </c>
      <c r="F17" s="132" t="s">
        <v>148</v>
      </c>
      <c r="G17" s="132" t="s">
        <v>148</v>
      </c>
      <c r="H17" s="132" t="s">
        <v>148</v>
      </c>
      <c r="I17" s="132" t="s">
        <v>148</v>
      </c>
      <c r="J17" s="132" t="s">
        <v>148</v>
      </c>
      <c r="K17" s="132" t="s">
        <v>148</v>
      </c>
      <c r="L17" s="132" t="s">
        <v>148</v>
      </c>
      <c r="M17" s="132" t="s">
        <v>148</v>
      </c>
      <c r="N17" s="132" t="s">
        <v>148</v>
      </c>
      <c r="O17" s="132" t="s">
        <v>148</v>
      </c>
      <c r="P17" s="132" t="s">
        <v>148</v>
      </c>
      <c r="Q17" s="132" t="s">
        <v>148</v>
      </c>
      <c r="R17" s="132" t="s">
        <v>148</v>
      </c>
      <c r="S17" s="132" t="s">
        <v>148</v>
      </c>
      <c r="T17" s="132" t="s">
        <v>148</v>
      </c>
      <c r="U17" s="3" t="s">
        <v>144</v>
      </c>
    </row>
    <row r="18" spans="1:21" ht="11.85" customHeight="1">
      <c r="A18" s="2" t="s">
        <v>145</v>
      </c>
      <c r="B18" s="132" t="s">
        <v>148</v>
      </c>
      <c r="C18" s="132" t="s">
        <v>148</v>
      </c>
      <c r="D18" s="132" t="s">
        <v>148</v>
      </c>
      <c r="E18" s="132" t="s">
        <v>148</v>
      </c>
      <c r="F18" s="132" t="s">
        <v>148</v>
      </c>
      <c r="G18" s="132" t="s">
        <v>148</v>
      </c>
      <c r="H18" s="132" t="s">
        <v>148</v>
      </c>
      <c r="I18" s="132" t="s">
        <v>148</v>
      </c>
      <c r="J18" s="132" t="s">
        <v>148</v>
      </c>
      <c r="K18" s="132" t="s">
        <v>148</v>
      </c>
      <c r="L18" s="132" t="s">
        <v>148</v>
      </c>
      <c r="M18" s="132" t="s">
        <v>148</v>
      </c>
      <c r="N18" s="132" t="s">
        <v>148</v>
      </c>
      <c r="O18" s="132" t="s">
        <v>148</v>
      </c>
      <c r="P18" s="132" t="s">
        <v>148</v>
      </c>
      <c r="Q18" s="132" t="s">
        <v>148</v>
      </c>
      <c r="R18" s="132" t="s">
        <v>148</v>
      </c>
      <c r="S18" s="132" t="s">
        <v>148</v>
      </c>
      <c r="T18" s="132" t="s">
        <v>148</v>
      </c>
      <c r="U18" s="3" t="s">
        <v>145</v>
      </c>
    </row>
    <row r="19" spans="1:21" ht="11.85" customHeight="1">
      <c r="A19" s="2" t="s">
        <v>146</v>
      </c>
      <c r="B19" s="132" t="s">
        <v>148</v>
      </c>
      <c r="C19" s="132" t="s">
        <v>148</v>
      </c>
      <c r="D19" s="132" t="s">
        <v>148</v>
      </c>
      <c r="E19" s="132" t="s">
        <v>148</v>
      </c>
      <c r="F19" s="132" t="s">
        <v>148</v>
      </c>
      <c r="G19" s="132" t="s">
        <v>148</v>
      </c>
      <c r="H19" s="132" t="s">
        <v>148</v>
      </c>
      <c r="I19" s="132" t="s">
        <v>148</v>
      </c>
      <c r="J19" s="132" t="s">
        <v>148</v>
      </c>
      <c r="K19" s="132" t="s">
        <v>148</v>
      </c>
      <c r="L19" s="132" t="s">
        <v>148</v>
      </c>
      <c r="M19" s="132" t="s">
        <v>148</v>
      </c>
      <c r="N19" s="132" t="s">
        <v>148</v>
      </c>
      <c r="O19" s="132" t="s">
        <v>148</v>
      </c>
      <c r="P19" s="132" t="s">
        <v>148</v>
      </c>
      <c r="Q19" s="132" t="s">
        <v>148</v>
      </c>
      <c r="R19" s="132" t="s">
        <v>148</v>
      </c>
      <c r="S19" s="132" t="s">
        <v>148</v>
      </c>
      <c r="T19" s="132" t="s">
        <v>148</v>
      </c>
      <c r="U19" s="3" t="s">
        <v>146</v>
      </c>
    </row>
    <row r="20" spans="1:55" s="35" customFormat="1" ht="11.85" customHeight="1">
      <c r="A20" s="2" t="s">
        <v>3</v>
      </c>
      <c r="B20" s="48">
        <v>86.38937423501122</v>
      </c>
      <c r="C20" s="48">
        <v>83.87417943547541</v>
      </c>
      <c r="D20" s="48">
        <v>88.90499371778643</v>
      </c>
      <c r="E20" s="48">
        <v>78.40529848890642</v>
      </c>
      <c r="F20" s="48">
        <v>91.25126056821468</v>
      </c>
      <c r="G20" s="48">
        <v>95.36121448349543</v>
      </c>
      <c r="H20" s="48">
        <v>93.6065752335572</v>
      </c>
      <c r="I20" s="48">
        <v>80.45647723954215</v>
      </c>
      <c r="J20" s="48">
        <v>90.93017747766581</v>
      </c>
      <c r="K20" s="48">
        <v>91.57700208628069</v>
      </c>
      <c r="L20" s="48">
        <v>89.11536128142247</v>
      </c>
      <c r="M20" s="48">
        <v>88.24186409660685</v>
      </c>
      <c r="N20" s="48">
        <v>75.12492645825904</v>
      </c>
      <c r="O20" s="48">
        <v>79.22476829807442</v>
      </c>
      <c r="P20" s="48">
        <v>89.60046044974673</v>
      </c>
      <c r="Q20" s="48">
        <v>75.21303139678615</v>
      </c>
      <c r="R20" s="48">
        <v>87.07</v>
      </c>
      <c r="S20" s="48">
        <v>89.0011200578984</v>
      </c>
      <c r="T20" s="48">
        <v>77.12060018472098</v>
      </c>
      <c r="U20" s="3" t="s">
        <v>3</v>
      </c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</row>
    <row r="21" spans="1:55" s="35" customFormat="1" ht="11.85" customHeight="1">
      <c r="A21" s="2" t="s">
        <v>38</v>
      </c>
      <c r="B21" s="48">
        <v>88.86127483343266</v>
      </c>
      <c r="C21" s="48">
        <v>86.34917770540956</v>
      </c>
      <c r="D21" s="48">
        <v>89.30421062512671</v>
      </c>
      <c r="E21" s="48">
        <v>81.16388505923646</v>
      </c>
      <c r="F21" s="48">
        <v>92.87035296713756</v>
      </c>
      <c r="G21" s="48">
        <v>100.2393068709974</v>
      </c>
      <c r="H21" s="48">
        <v>96.08499681116326</v>
      </c>
      <c r="I21" s="48">
        <v>82.18207790127776</v>
      </c>
      <c r="J21" s="48">
        <v>91.45285834637976</v>
      </c>
      <c r="K21" s="48">
        <v>93.28892083910772</v>
      </c>
      <c r="L21" s="48">
        <v>88.62473397899923</v>
      </c>
      <c r="M21" s="48">
        <v>91.16967093421432</v>
      </c>
      <c r="N21" s="48">
        <v>79.14276962733078</v>
      </c>
      <c r="O21" s="48">
        <v>81.2667366349353</v>
      </c>
      <c r="P21" s="48">
        <v>91.35330938407122</v>
      </c>
      <c r="Q21" s="48">
        <v>78.0651752463481</v>
      </c>
      <c r="R21" s="48">
        <v>89.25</v>
      </c>
      <c r="S21" s="48">
        <v>91.01758866741281</v>
      </c>
      <c r="T21" s="48">
        <v>80.06161042271049</v>
      </c>
      <c r="U21" s="3" t="s">
        <v>38</v>
      </c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</row>
    <row r="22" spans="1:55" s="35" customFormat="1" ht="11.85" customHeight="1">
      <c r="A22" s="2" t="s">
        <v>39</v>
      </c>
      <c r="B22" s="48">
        <v>88.42821006365536</v>
      </c>
      <c r="C22" s="48">
        <v>87.84454944427688</v>
      </c>
      <c r="D22" s="48">
        <v>90.04947620461517</v>
      </c>
      <c r="E22" s="48">
        <v>83.40226820885367</v>
      </c>
      <c r="F22" s="48">
        <v>95.008907510509</v>
      </c>
      <c r="G22" s="48">
        <v>101.7762519182999</v>
      </c>
      <c r="H22" s="48">
        <v>95.38391675317472</v>
      </c>
      <c r="I22" s="48">
        <v>84.0192745389513</v>
      </c>
      <c r="J22" s="48">
        <v>90.52986585909228</v>
      </c>
      <c r="K22" s="48">
        <v>94.40860486047711</v>
      </c>
      <c r="L22" s="48">
        <v>89.58474973533743</v>
      </c>
      <c r="M22" s="48">
        <v>90.60739643960184</v>
      </c>
      <c r="N22" s="48">
        <v>82.45357175693273</v>
      </c>
      <c r="O22" s="48">
        <v>85.18752268696299</v>
      </c>
      <c r="P22" s="48">
        <v>90.67797551024265</v>
      </c>
      <c r="Q22" s="48">
        <v>80.33386587830313</v>
      </c>
      <c r="R22" s="48">
        <v>90.09</v>
      </c>
      <c r="S22" s="48">
        <v>91.47448607379668</v>
      </c>
      <c r="T22" s="48">
        <v>82.91334002142688</v>
      </c>
      <c r="U22" s="3" t="s">
        <v>39</v>
      </c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</row>
    <row r="23" spans="1:55" s="35" customFormat="1" ht="11.85" customHeight="1">
      <c r="A23" s="2" t="s">
        <v>40</v>
      </c>
      <c r="B23" s="48">
        <v>89.23110550009183</v>
      </c>
      <c r="C23" s="48">
        <v>88.06004945113648</v>
      </c>
      <c r="D23" s="48">
        <v>89.68385246125116</v>
      </c>
      <c r="E23" s="48">
        <v>85.28929041215942</v>
      </c>
      <c r="F23" s="48">
        <v>97.20244342318539</v>
      </c>
      <c r="G23" s="48">
        <v>101.0380187010404</v>
      </c>
      <c r="H23" s="48">
        <v>97.55518780209869</v>
      </c>
      <c r="I23" s="48">
        <v>85.96341969592805</v>
      </c>
      <c r="J23" s="48">
        <v>91.09703503036846</v>
      </c>
      <c r="K23" s="48">
        <v>94.32430580970602</v>
      </c>
      <c r="L23" s="48">
        <v>90.14826455823484</v>
      </c>
      <c r="M23" s="48">
        <v>90.40665180866306</v>
      </c>
      <c r="N23" s="48">
        <v>84.07411580090756</v>
      </c>
      <c r="O23" s="48">
        <v>86.83216772522377</v>
      </c>
      <c r="P23" s="48">
        <v>92.4295617642293</v>
      </c>
      <c r="Q23" s="48">
        <v>83.57956884349636</v>
      </c>
      <c r="R23" s="48">
        <v>90.77</v>
      </c>
      <c r="S23" s="48">
        <v>92.00073549021954</v>
      </c>
      <c r="T23" s="48">
        <v>84.91653785894185</v>
      </c>
      <c r="U23" s="3" t="s">
        <v>40</v>
      </c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</row>
    <row r="24" spans="1:55" s="35" customFormat="1" ht="11.85" customHeight="1">
      <c r="A24" s="2" t="s">
        <v>41</v>
      </c>
      <c r="B24" s="48">
        <v>89.36640798994303</v>
      </c>
      <c r="C24" s="48">
        <v>89.75316907575088</v>
      </c>
      <c r="D24" s="48">
        <v>88.51870552140755</v>
      </c>
      <c r="E24" s="48">
        <v>86.34316187774917</v>
      </c>
      <c r="F24" s="48">
        <v>96.51995365538286</v>
      </c>
      <c r="G24" s="48">
        <v>101.6518583630643</v>
      </c>
      <c r="H24" s="48">
        <v>97.18900861171682</v>
      </c>
      <c r="I24" s="48">
        <v>86.67776061304879</v>
      </c>
      <c r="J24" s="48">
        <v>92.29568408152694</v>
      </c>
      <c r="K24" s="48">
        <v>95.36739150402254</v>
      </c>
      <c r="L24" s="48">
        <v>92.14684284007248</v>
      </c>
      <c r="M24" s="48">
        <v>92.32162975835226</v>
      </c>
      <c r="N24" s="48">
        <v>85.10535034538007</v>
      </c>
      <c r="O24" s="48">
        <v>87.58315075216998</v>
      </c>
      <c r="P24" s="48">
        <v>94.15939785460871</v>
      </c>
      <c r="Q24" s="48">
        <v>84.23081551676582</v>
      </c>
      <c r="R24" s="48">
        <v>91.61</v>
      </c>
      <c r="S24" s="48">
        <v>92.93279598740851</v>
      </c>
      <c r="T24" s="48">
        <v>85.79692467292034</v>
      </c>
      <c r="U24" s="3" t="s">
        <v>41</v>
      </c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</row>
    <row r="25" spans="1:55" s="35" customFormat="1" ht="11.85" customHeight="1">
      <c r="A25" s="2" t="s">
        <v>43</v>
      </c>
      <c r="B25" s="48">
        <v>90.22340502023651</v>
      </c>
      <c r="C25" s="48">
        <v>91.40806135219859</v>
      </c>
      <c r="D25" s="48">
        <v>90.8691533599517</v>
      </c>
      <c r="E25" s="48">
        <v>88.51074241272445</v>
      </c>
      <c r="F25" s="48">
        <v>98.02810279541947</v>
      </c>
      <c r="G25" s="48">
        <v>102.8532456385063</v>
      </c>
      <c r="H25" s="48">
        <v>98.45167656789482</v>
      </c>
      <c r="I25" s="48">
        <v>87.47131144383675</v>
      </c>
      <c r="J25" s="48">
        <v>94.98974006434142</v>
      </c>
      <c r="K25" s="48">
        <v>96.36483651981364</v>
      </c>
      <c r="L25" s="48">
        <v>92.4472146178204</v>
      </c>
      <c r="M25" s="48">
        <v>96.21774707064841</v>
      </c>
      <c r="N25" s="48">
        <v>86.43027908518756</v>
      </c>
      <c r="O25" s="48">
        <v>89.26809811870368</v>
      </c>
      <c r="P25" s="48">
        <v>95.06169548402198</v>
      </c>
      <c r="Q25" s="48">
        <v>85.65062101665866</v>
      </c>
      <c r="R25" s="48">
        <v>93.05</v>
      </c>
      <c r="S25" s="48">
        <v>94.26606976449347</v>
      </c>
      <c r="T25" s="48">
        <v>87.2948080666247</v>
      </c>
      <c r="U25" s="3" t="s">
        <v>43</v>
      </c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</row>
    <row r="26" spans="1:55" s="35" customFormat="1" ht="11.85" customHeight="1">
      <c r="A26" s="2" t="s">
        <v>96</v>
      </c>
      <c r="B26" s="48">
        <v>94.08911523954075</v>
      </c>
      <c r="C26" s="48">
        <v>92.8512485179243</v>
      </c>
      <c r="D26" s="48">
        <v>91.27756343223872</v>
      </c>
      <c r="E26" s="48">
        <v>89.7459842020688</v>
      </c>
      <c r="F26" s="48">
        <v>99.89424075630826</v>
      </c>
      <c r="G26" s="48">
        <v>101.5536646188845</v>
      </c>
      <c r="H26" s="48">
        <v>99.81336503659726</v>
      </c>
      <c r="I26" s="48">
        <v>87.01775879943715</v>
      </c>
      <c r="J26" s="48">
        <v>96.74322242206874</v>
      </c>
      <c r="K26" s="48">
        <v>97.23447117178533</v>
      </c>
      <c r="L26" s="48">
        <v>93.6847721762006</v>
      </c>
      <c r="M26" s="48">
        <v>98.05781282561652</v>
      </c>
      <c r="N26" s="48">
        <v>88.06597167220806</v>
      </c>
      <c r="O26" s="48">
        <v>90.24239359513139</v>
      </c>
      <c r="P26" s="48">
        <v>95.5069056253635</v>
      </c>
      <c r="Q26" s="48">
        <v>86.71810492243272</v>
      </c>
      <c r="R26" s="48">
        <v>94.54</v>
      </c>
      <c r="S26" s="48">
        <v>95.88059974538466</v>
      </c>
      <c r="T26" s="48">
        <v>88.38297104058782</v>
      </c>
      <c r="U26" s="3" t="s">
        <v>96</v>
      </c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</row>
    <row r="27" spans="1:55" s="35" customFormat="1" ht="11.85" customHeight="1">
      <c r="A27" s="2" t="s">
        <v>98</v>
      </c>
      <c r="B27" s="48">
        <v>95.5698395252496</v>
      </c>
      <c r="C27" s="48">
        <v>93.72503361450971</v>
      </c>
      <c r="D27" s="48">
        <v>92.45951722097865</v>
      </c>
      <c r="E27" s="48">
        <v>89.56897920285876</v>
      </c>
      <c r="F27" s="48">
        <v>99.50683770437568</v>
      </c>
      <c r="G27" s="48">
        <v>101.2323567421174</v>
      </c>
      <c r="H27" s="48">
        <v>101.1935213824699</v>
      </c>
      <c r="I27" s="48">
        <v>88.69111842880336</v>
      </c>
      <c r="J27" s="48">
        <v>97.64963081203146</v>
      </c>
      <c r="K27" s="48">
        <v>99.01457891970712</v>
      </c>
      <c r="L27" s="48">
        <v>93.99474448639381</v>
      </c>
      <c r="M27" s="48">
        <v>99.92280288571739</v>
      </c>
      <c r="N27" s="48">
        <v>89.3789745548293</v>
      </c>
      <c r="O27" s="48">
        <v>90.79625934423836</v>
      </c>
      <c r="P27" s="48">
        <v>95.06850355054524</v>
      </c>
      <c r="Q27" s="48">
        <v>87.44375357791067</v>
      </c>
      <c r="R27" s="48">
        <v>95.66</v>
      </c>
      <c r="S27" s="48">
        <v>97.02175802492444</v>
      </c>
      <c r="T27" s="48">
        <v>89.2213960917613</v>
      </c>
      <c r="U27" s="3" t="s">
        <v>98</v>
      </c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</row>
    <row r="28" spans="1:55" s="35" customFormat="1" ht="11.85" customHeight="1">
      <c r="A28" s="2" t="s">
        <v>99</v>
      </c>
      <c r="B28" s="48">
        <v>94.07990282165892</v>
      </c>
      <c r="C28" s="48">
        <v>92.24778485084022</v>
      </c>
      <c r="D28" s="48">
        <v>95.83410161485511</v>
      </c>
      <c r="E28" s="48">
        <v>91.61880415410928</v>
      </c>
      <c r="F28" s="48">
        <v>99.74122080956985</v>
      </c>
      <c r="G28" s="48">
        <v>103.6237656463204</v>
      </c>
      <c r="H28" s="48">
        <v>101.4988399574071</v>
      </c>
      <c r="I28" s="48">
        <v>90.45283465571796</v>
      </c>
      <c r="J28" s="48">
        <v>98.55064035751919</v>
      </c>
      <c r="K28" s="48">
        <v>98.91551694206774</v>
      </c>
      <c r="L28" s="48">
        <v>92.57147467981817</v>
      </c>
      <c r="M28" s="48">
        <v>99.92265843768477</v>
      </c>
      <c r="N28" s="48">
        <v>90.20744504722018</v>
      </c>
      <c r="O28" s="48">
        <v>92.21573808117046</v>
      </c>
      <c r="P28" s="48">
        <v>96.51531836962461</v>
      </c>
      <c r="Q28" s="48">
        <v>87.99153276846918</v>
      </c>
      <c r="R28" s="48">
        <v>95.68</v>
      </c>
      <c r="S28" s="48">
        <v>96.61056253682429</v>
      </c>
      <c r="T28" s="48">
        <v>90.45926965027925</v>
      </c>
      <c r="U28" s="3" t="s">
        <v>99</v>
      </c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</row>
    <row r="29" spans="1:55" s="35" customFormat="1" ht="11.85" customHeight="1">
      <c r="A29" s="2" t="s">
        <v>101</v>
      </c>
      <c r="B29" s="48">
        <v>89.28404816029202</v>
      </c>
      <c r="C29" s="48">
        <v>90.80442965113747</v>
      </c>
      <c r="D29" s="48">
        <v>94.94984105742815</v>
      </c>
      <c r="E29" s="48">
        <v>89.82769085323032</v>
      </c>
      <c r="F29" s="48">
        <v>93.28496982942671</v>
      </c>
      <c r="G29" s="48">
        <v>99.96510338941836</v>
      </c>
      <c r="H29" s="48">
        <v>96.08242867617157</v>
      </c>
      <c r="I29" s="48">
        <v>90.34164475983145</v>
      </c>
      <c r="J29" s="48">
        <v>94.58032509540085</v>
      </c>
      <c r="K29" s="48">
        <v>96.61707995782201</v>
      </c>
      <c r="L29" s="48">
        <v>90.45781761980967</v>
      </c>
      <c r="M29" s="48">
        <v>93.07884955780746</v>
      </c>
      <c r="N29" s="48">
        <v>89.28757443625322</v>
      </c>
      <c r="O29" s="48">
        <v>89.99025581946152</v>
      </c>
      <c r="P29" s="48">
        <v>95.16609618424792</v>
      </c>
      <c r="Q29" s="48">
        <v>86.13501013328958</v>
      </c>
      <c r="R29" s="48">
        <v>92.8</v>
      </c>
      <c r="S29" s="48">
        <v>93.44753012969684</v>
      </c>
      <c r="T29" s="48">
        <v>89.09113869528407</v>
      </c>
      <c r="U29" s="3" t="s">
        <v>101</v>
      </c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</row>
    <row r="30" spans="1:55" s="35" customFormat="1" ht="11.85" customHeight="1">
      <c r="A30" s="2" t="s">
        <v>103</v>
      </c>
      <c r="B30" s="48">
        <v>94.50145209342445</v>
      </c>
      <c r="C30" s="48">
        <v>93.42084059780025</v>
      </c>
      <c r="D30" s="48">
        <v>95.7329119384349</v>
      </c>
      <c r="E30" s="48">
        <v>91.24316600767354</v>
      </c>
      <c r="F30" s="48">
        <v>96.57436255249581</v>
      </c>
      <c r="G30" s="48">
        <v>98.47772349366751</v>
      </c>
      <c r="H30" s="48">
        <v>97.50680706353027</v>
      </c>
      <c r="I30" s="48">
        <v>90.87832655378801</v>
      </c>
      <c r="J30" s="48">
        <v>97.46797011542051</v>
      </c>
      <c r="K30" s="48">
        <v>97.38375727806562</v>
      </c>
      <c r="L30" s="48">
        <v>93.947739857528</v>
      </c>
      <c r="M30" s="48">
        <v>95.35404543821373</v>
      </c>
      <c r="N30" s="48">
        <v>90.41583905486776</v>
      </c>
      <c r="O30" s="48">
        <v>92.75046663136204</v>
      </c>
      <c r="P30" s="48">
        <v>94.55111285378673</v>
      </c>
      <c r="Q30" s="48">
        <v>88.14784623935488</v>
      </c>
      <c r="R30" s="48">
        <v>94.94</v>
      </c>
      <c r="S30" s="48">
        <v>95.73585057920403</v>
      </c>
      <c r="T30" s="48">
        <v>90.63802177915088</v>
      </c>
      <c r="U30" s="3" t="s">
        <v>103</v>
      </c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</row>
    <row r="31" spans="1:55" s="35" customFormat="1" ht="11.85" customHeight="1">
      <c r="A31" s="2" t="s">
        <v>105</v>
      </c>
      <c r="B31" s="48">
        <v>97.69490314269802</v>
      </c>
      <c r="C31" s="48">
        <v>97.63357803777932</v>
      </c>
      <c r="D31" s="48">
        <v>98.15611944207056</v>
      </c>
      <c r="E31" s="48">
        <v>92.39882152265857</v>
      </c>
      <c r="F31" s="48">
        <v>96.916758391986</v>
      </c>
      <c r="G31" s="48">
        <v>97.57940379487249</v>
      </c>
      <c r="H31" s="48">
        <v>99.61860572593115</v>
      </c>
      <c r="I31" s="48">
        <v>94.28593884638359</v>
      </c>
      <c r="J31" s="48">
        <v>100.366837290864</v>
      </c>
      <c r="K31" s="48">
        <v>98.61961805614656</v>
      </c>
      <c r="L31" s="48">
        <v>95.86747563733692</v>
      </c>
      <c r="M31" s="48">
        <v>98.74387380922965</v>
      </c>
      <c r="N31" s="48">
        <v>92.91885735073383</v>
      </c>
      <c r="O31" s="48">
        <v>92.55372463192604</v>
      </c>
      <c r="P31" s="48">
        <v>96.29044713733141</v>
      </c>
      <c r="Q31" s="48">
        <v>91.44777169049199</v>
      </c>
      <c r="R31" s="48">
        <v>97.4</v>
      </c>
      <c r="S31" s="48">
        <v>98.20066914844513</v>
      </c>
      <c r="T31" s="48">
        <v>92.6493559175577</v>
      </c>
      <c r="U31" s="3" t="s">
        <v>105</v>
      </c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</row>
    <row r="32" spans="1:55" s="35" customFormat="1" ht="11.85" customHeight="1">
      <c r="A32" s="2" t="s">
        <v>206</v>
      </c>
      <c r="B32" s="80">
        <v>98.0246381351638</v>
      </c>
      <c r="C32" s="80">
        <v>98.24737479148025</v>
      </c>
      <c r="D32" s="80">
        <v>97.28114882917306</v>
      </c>
      <c r="E32" s="80">
        <v>94.89919034077437</v>
      </c>
      <c r="F32" s="80">
        <v>99.58401418675255</v>
      </c>
      <c r="G32" s="80">
        <v>97.22733747389765</v>
      </c>
      <c r="H32" s="80">
        <v>99.07115893957781</v>
      </c>
      <c r="I32" s="80">
        <v>96.38248366469905</v>
      </c>
      <c r="J32" s="80">
        <v>100.5975599641894</v>
      </c>
      <c r="K32" s="80">
        <v>98.63446002289521</v>
      </c>
      <c r="L32" s="80">
        <v>97.61648315366713</v>
      </c>
      <c r="M32" s="80">
        <v>98.58120530067023</v>
      </c>
      <c r="N32" s="80">
        <v>94.42627433425655</v>
      </c>
      <c r="O32" s="80">
        <v>96.95820499379143</v>
      </c>
      <c r="P32" s="80">
        <v>99.26937179422266</v>
      </c>
      <c r="Q32" s="80">
        <v>92.9901012518822</v>
      </c>
      <c r="R32" s="80">
        <v>98.01</v>
      </c>
      <c r="S32" s="80">
        <v>98.58267487128909</v>
      </c>
      <c r="T32" s="80">
        <v>94.93974827278183</v>
      </c>
      <c r="U32" s="3" t="s">
        <v>206</v>
      </c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</row>
    <row r="33" spans="1:55" s="35" customFormat="1" ht="11.85" customHeight="1">
      <c r="A33" s="2" t="s">
        <v>229</v>
      </c>
      <c r="B33" s="80">
        <v>97.60134598265684</v>
      </c>
      <c r="C33" s="80">
        <v>98.8771192881247</v>
      </c>
      <c r="D33" s="80">
        <v>96.98788843234946</v>
      </c>
      <c r="E33" s="80">
        <v>96.95280289694065</v>
      </c>
      <c r="F33" s="80">
        <v>99.35424236768993</v>
      </c>
      <c r="G33" s="80">
        <v>99.94150913912405</v>
      </c>
      <c r="H33" s="80">
        <v>99.92547115580159</v>
      </c>
      <c r="I33" s="80">
        <v>98.6908746162944</v>
      </c>
      <c r="J33" s="80">
        <v>99.3634087143647</v>
      </c>
      <c r="K33" s="80">
        <v>99.15701115121401</v>
      </c>
      <c r="L33" s="80">
        <v>97.87796538049562</v>
      </c>
      <c r="M33" s="80">
        <v>97.80032953939623</v>
      </c>
      <c r="N33" s="80">
        <v>95.24375668812912</v>
      </c>
      <c r="O33" s="80">
        <v>98.09660189548612</v>
      </c>
      <c r="P33" s="80">
        <v>99.11141782011556</v>
      </c>
      <c r="Q33" s="80">
        <v>95.7310136180123</v>
      </c>
      <c r="R33" s="80">
        <v>98.47</v>
      </c>
      <c r="S33" s="80">
        <v>98.85649813781176</v>
      </c>
      <c r="T33" s="80">
        <v>96.56156194297483</v>
      </c>
      <c r="U33" s="3" t="s">
        <v>229</v>
      </c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</row>
    <row r="34" spans="1:55" s="35" customFormat="1" ht="11.85" customHeight="1">
      <c r="A34" s="2" t="s">
        <v>233</v>
      </c>
      <c r="B34" s="80">
        <v>98.4419498671411</v>
      </c>
      <c r="C34" s="80">
        <v>99.79568677516188</v>
      </c>
      <c r="D34" s="80">
        <v>98.24216733110295</v>
      </c>
      <c r="E34" s="80">
        <v>99.78352114737326</v>
      </c>
      <c r="F34" s="80">
        <v>100.7814080932294</v>
      </c>
      <c r="G34" s="80">
        <v>98.72163192681674</v>
      </c>
      <c r="H34" s="80">
        <v>100.3889363659546</v>
      </c>
      <c r="I34" s="80">
        <v>100.4503262958801</v>
      </c>
      <c r="J34" s="80">
        <v>101.4526531632735</v>
      </c>
      <c r="K34" s="80">
        <v>99.66729991502513</v>
      </c>
      <c r="L34" s="80">
        <v>98.27818205294943</v>
      </c>
      <c r="M34" s="80">
        <v>100.5523493802901</v>
      </c>
      <c r="N34" s="80">
        <v>97.70238145583154</v>
      </c>
      <c r="O34" s="80">
        <v>99.51259005806818</v>
      </c>
      <c r="P34" s="80">
        <v>99.93400003888044</v>
      </c>
      <c r="Q34" s="80">
        <v>99.48444058304347</v>
      </c>
      <c r="R34" s="80">
        <v>99.5</v>
      </c>
      <c r="S34" s="80">
        <v>99.64780044995685</v>
      </c>
      <c r="T34" s="80">
        <v>99.0548260073879</v>
      </c>
      <c r="U34" s="3" t="s">
        <v>233</v>
      </c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</row>
    <row r="35" spans="1:55" s="35" customFormat="1" ht="11.85" customHeight="1">
      <c r="A35" s="2" t="s">
        <v>234</v>
      </c>
      <c r="B35" s="80">
        <v>100</v>
      </c>
      <c r="C35" s="80">
        <v>100</v>
      </c>
      <c r="D35" s="80">
        <v>100</v>
      </c>
      <c r="E35" s="80">
        <v>100</v>
      </c>
      <c r="F35" s="80">
        <v>100</v>
      </c>
      <c r="G35" s="80">
        <v>100</v>
      </c>
      <c r="H35" s="80">
        <v>100</v>
      </c>
      <c r="I35" s="80">
        <v>100</v>
      </c>
      <c r="J35" s="80">
        <v>100</v>
      </c>
      <c r="K35" s="80">
        <v>100</v>
      </c>
      <c r="L35" s="80">
        <v>100</v>
      </c>
      <c r="M35" s="80">
        <v>100</v>
      </c>
      <c r="N35" s="80">
        <v>100</v>
      </c>
      <c r="O35" s="80">
        <v>100</v>
      </c>
      <c r="P35" s="80">
        <v>100</v>
      </c>
      <c r="Q35" s="80">
        <v>100</v>
      </c>
      <c r="R35" s="80">
        <v>100</v>
      </c>
      <c r="S35" s="80">
        <v>100</v>
      </c>
      <c r="T35" s="80">
        <v>100</v>
      </c>
      <c r="U35" s="3" t="s">
        <v>234</v>
      </c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</row>
    <row r="36" spans="1:55" s="35" customFormat="1" ht="11.85" customHeight="1">
      <c r="A36" s="2" t="s">
        <v>251</v>
      </c>
      <c r="B36" s="80">
        <v>100.21109799705</v>
      </c>
      <c r="C36" s="80">
        <v>101.586572750272</v>
      </c>
      <c r="D36" s="80">
        <v>102.627692246178</v>
      </c>
      <c r="E36" s="80">
        <v>101.7992696419894</v>
      </c>
      <c r="F36" s="80">
        <v>101.1337936500801</v>
      </c>
      <c r="G36" s="80">
        <v>99.97888086556478</v>
      </c>
      <c r="H36" s="80">
        <v>101.227486268838</v>
      </c>
      <c r="I36" s="80">
        <v>101.9259472785806</v>
      </c>
      <c r="J36" s="80">
        <v>104.7150178841606</v>
      </c>
      <c r="K36" s="80">
        <v>100.4939958692233</v>
      </c>
      <c r="L36" s="80">
        <v>100.627757238427</v>
      </c>
      <c r="M36" s="80">
        <v>98.9909527818523</v>
      </c>
      <c r="N36" s="80">
        <v>101.7109173502804</v>
      </c>
      <c r="O36" s="80">
        <v>102.2735151725081</v>
      </c>
      <c r="P36" s="80">
        <v>100.7734873318077</v>
      </c>
      <c r="Q36" s="80">
        <v>102.1747753081338</v>
      </c>
      <c r="R36" s="80">
        <v>101.36</v>
      </c>
      <c r="S36" s="80">
        <v>101.1752621404953</v>
      </c>
      <c r="T36" s="80">
        <v>101.9409678333693</v>
      </c>
      <c r="U36" s="3" t="s">
        <v>251</v>
      </c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</row>
    <row r="37" spans="1:55" s="35" customFormat="1" ht="11.85" customHeight="1">
      <c r="A37" s="2" t="s">
        <v>267</v>
      </c>
      <c r="B37" s="80">
        <v>102.7639865289032</v>
      </c>
      <c r="C37" s="80">
        <v>104.2408703511687</v>
      </c>
      <c r="D37" s="80">
        <v>104.1069807078911</v>
      </c>
      <c r="E37" s="80">
        <v>103.4847496176792</v>
      </c>
      <c r="F37" s="80">
        <v>101.583325059566</v>
      </c>
      <c r="G37" s="80">
        <v>100.6381665342073</v>
      </c>
      <c r="H37" s="80">
        <v>102.2858725733757</v>
      </c>
      <c r="I37" s="80">
        <v>105.284569025516</v>
      </c>
      <c r="J37" s="80">
        <v>105.1048790299233</v>
      </c>
      <c r="K37" s="80">
        <v>102.1855595310534</v>
      </c>
      <c r="L37" s="80">
        <v>101.7937210376239</v>
      </c>
      <c r="M37" s="80">
        <v>100.708866248891</v>
      </c>
      <c r="N37" s="80">
        <v>103.3830711003996</v>
      </c>
      <c r="O37" s="80">
        <v>103.5929028208164</v>
      </c>
      <c r="P37" s="80">
        <v>102.7448942965006</v>
      </c>
      <c r="Q37" s="80">
        <v>104.5221067227639</v>
      </c>
      <c r="R37" s="80">
        <v>103.16</v>
      </c>
      <c r="S37" s="80">
        <v>102.9715294532069</v>
      </c>
      <c r="T37" s="80">
        <v>103.8779278023721</v>
      </c>
      <c r="U37" s="3" t="s">
        <v>267</v>
      </c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</row>
    <row r="38" spans="1:55" s="35" customFormat="1" ht="11.85" customHeight="1">
      <c r="A38" s="2" t="s">
        <v>268</v>
      </c>
      <c r="B38" s="80">
        <v>103.6068140477349</v>
      </c>
      <c r="C38" s="80">
        <v>103.2103788511207</v>
      </c>
      <c r="D38" s="80">
        <v>105.6878887568833</v>
      </c>
      <c r="E38" s="80">
        <v>104.3176945994029</v>
      </c>
      <c r="F38" s="80">
        <v>100.5727552039797</v>
      </c>
      <c r="G38" s="80">
        <v>100.2016189163867</v>
      </c>
      <c r="H38" s="80">
        <v>101.93749119466</v>
      </c>
      <c r="I38" s="80">
        <v>103.4094340010187</v>
      </c>
      <c r="J38" s="80">
        <v>105.8000313262104</v>
      </c>
      <c r="K38" s="80">
        <v>102.6865221636707</v>
      </c>
      <c r="L38" s="80">
        <v>101.425672545743</v>
      </c>
      <c r="M38" s="80">
        <v>100.4554959356871</v>
      </c>
      <c r="N38" s="80">
        <v>104.6901832840843</v>
      </c>
      <c r="O38" s="80">
        <v>103.8948954045577</v>
      </c>
      <c r="P38" s="80">
        <v>102.4308452478649</v>
      </c>
      <c r="Q38" s="80">
        <v>105.6150254414579</v>
      </c>
      <c r="R38" s="80">
        <v>103.37</v>
      </c>
      <c r="S38" s="80">
        <v>103.0079911327512</v>
      </c>
      <c r="T38" s="80">
        <v>104.5007270351985</v>
      </c>
      <c r="U38" s="3" t="s">
        <v>268</v>
      </c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</row>
    <row r="39" spans="1:55" s="35" customFormat="1" ht="11.85" customHeight="1">
      <c r="A39" s="2" t="s">
        <v>270</v>
      </c>
      <c r="B39" s="80">
        <v>103.3697636746486</v>
      </c>
      <c r="C39" s="80">
        <v>104.5498355107192</v>
      </c>
      <c r="D39" s="80">
        <v>107.0970739416716</v>
      </c>
      <c r="E39" s="80">
        <v>106.2028370618888</v>
      </c>
      <c r="F39" s="80">
        <v>98.50868117785802</v>
      </c>
      <c r="G39" s="80">
        <v>102.3287983001556</v>
      </c>
      <c r="H39" s="80">
        <v>103.1101562309363</v>
      </c>
      <c r="I39" s="80">
        <v>108.0551495220478</v>
      </c>
      <c r="J39" s="80">
        <v>107.6316144939882</v>
      </c>
      <c r="K39" s="80">
        <v>102.1492645525193</v>
      </c>
      <c r="L39" s="80">
        <v>102.0942590900981</v>
      </c>
      <c r="M39" s="80">
        <v>98.84521788215324</v>
      </c>
      <c r="N39" s="80">
        <v>106.3885188995355</v>
      </c>
      <c r="O39" s="80">
        <v>106.2140444235255</v>
      </c>
      <c r="P39" s="80">
        <v>103.9820468082225</v>
      </c>
      <c r="Q39" s="80">
        <v>106.9209421669429</v>
      </c>
      <c r="R39" s="80">
        <v>104.16</v>
      </c>
      <c r="S39" s="80">
        <v>103.5616651132186</v>
      </c>
      <c r="T39" s="80">
        <v>106.6446134309971</v>
      </c>
      <c r="U39" s="3" t="s">
        <v>270</v>
      </c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</row>
    <row r="40" spans="1:55" s="35" customFormat="1" ht="11.85" customHeight="1">
      <c r="A40" s="2" t="s">
        <v>272</v>
      </c>
      <c r="B40" s="80">
        <v>104.6348188915891</v>
      </c>
      <c r="C40" s="80">
        <v>105.4937086713446</v>
      </c>
      <c r="D40" s="80">
        <v>109.9689158841588</v>
      </c>
      <c r="E40" s="80">
        <v>108.2782333679873</v>
      </c>
      <c r="F40" s="80">
        <v>97.94109983101158</v>
      </c>
      <c r="G40" s="80">
        <v>102.028488607715</v>
      </c>
      <c r="H40" s="80">
        <v>103.2676635705689</v>
      </c>
      <c r="I40" s="80">
        <v>108.9571499390403</v>
      </c>
      <c r="J40" s="80">
        <v>108.3729494072086</v>
      </c>
      <c r="K40" s="80">
        <v>103.1068734676536</v>
      </c>
      <c r="L40" s="80">
        <v>103.3464434453831</v>
      </c>
      <c r="M40" s="80">
        <v>99.69573955374078</v>
      </c>
      <c r="N40" s="80">
        <v>107.3963393566992</v>
      </c>
      <c r="O40" s="80">
        <v>108.6062969235673</v>
      </c>
      <c r="P40" s="80">
        <v>105.8527634955083</v>
      </c>
      <c r="Q40" s="80">
        <v>109.1600538365753</v>
      </c>
      <c r="R40" s="80">
        <v>105.19</v>
      </c>
      <c r="S40" s="80">
        <v>104.4195784941533</v>
      </c>
      <c r="T40" s="80">
        <v>108.2993966486545</v>
      </c>
      <c r="U40" s="3" t="s">
        <v>272</v>
      </c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</row>
    <row r="41" spans="1:55" s="35" customFormat="1" ht="11.85" customHeight="1">
      <c r="A41" s="2" t="s">
        <v>275</v>
      </c>
      <c r="B41" s="80">
        <v>105.8742105039582</v>
      </c>
      <c r="C41" s="80">
        <v>106.608635892478</v>
      </c>
      <c r="D41" s="80">
        <v>110.1794004659692</v>
      </c>
      <c r="E41" s="80">
        <v>109.0137895670352</v>
      </c>
      <c r="F41" s="80">
        <v>102.2795659267709</v>
      </c>
      <c r="G41" s="80">
        <v>103.0655096589272</v>
      </c>
      <c r="H41" s="80">
        <v>103.8726511908816</v>
      </c>
      <c r="I41" s="80">
        <v>110.7676665638851</v>
      </c>
      <c r="J41" s="80">
        <v>107.4290842101819</v>
      </c>
      <c r="K41" s="80">
        <v>103.0846361710089</v>
      </c>
      <c r="L41" s="80">
        <v>110.7989732304815</v>
      </c>
      <c r="M41" s="80">
        <v>99.77234693129667</v>
      </c>
      <c r="N41" s="80">
        <v>108.4242302515787</v>
      </c>
      <c r="O41" s="80">
        <v>110.1039916780022</v>
      </c>
      <c r="P41" s="80">
        <v>104.9851388235996</v>
      </c>
      <c r="Q41" s="80">
        <v>110.9694045534942</v>
      </c>
      <c r="R41" s="80">
        <v>106.1</v>
      </c>
      <c r="S41" s="80">
        <v>105.2960456838693</v>
      </c>
      <c r="T41" s="80">
        <v>109.5864897394249</v>
      </c>
      <c r="U41" s="3" t="s">
        <v>275</v>
      </c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</row>
    <row r="42" spans="1:55" s="35" customFormat="1" ht="11.85" customHeight="1">
      <c r="A42" s="2" t="s">
        <v>277</v>
      </c>
      <c r="B42" s="80">
        <v>105.1219708787803</v>
      </c>
      <c r="C42" s="80">
        <v>107.8559555099049</v>
      </c>
      <c r="D42" s="80">
        <v>112.6225548583381</v>
      </c>
      <c r="E42" s="80">
        <v>113.7825665874752</v>
      </c>
      <c r="F42" s="80">
        <v>104.6602705663971</v>
      </c>
      <c r="G42" s="80">
        <v>105.1263013709694</v>
      </c>
      <c r="H42" s="80">
        <v>102.8603824998898</v>
      </c>
      <c r="I42" s="80">
        <v>111.480149279896</v>
      </c>
      <c r="J42" s="80">
        <v>106.9364983021681</v>
      </c>
      <c r="K42" s="80">
        <v>102.3493964146887</v>
      </c>
      <c r="L42" s="80">
        <v>108.4560635332611</v>
      </c>
      <c r="M42" s="80">
        <v>100.4703103335601</v>
      </c>
      <c r="N42" s="80">
        <v>112.3453926501633</v>
      </c>
      <c r="O42" s="80">
        <v>115.6281491210486</v>
      </c>
      <c r="P42" s="80">
        <v>105.1410026244072</v>
      </c>
      <c r="Q42" s="80">
        <v>113.9993611712027</v>
      </c>
      <c r="R42" s="80">
        <v>106.55</v>
      </c>
      <c r="S42" s="80">
        <v>105.1171897099155</v>
      </c>
      <c r="T42" s="80">
        <v>113.4003357420459</v>
      </c>
      <c r="U42" s="3" t="s">
        <v>277</v>
      </c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</row>
    <row r="43" spans="1:55" s="35" customFormat="1" ht="6.2" customHeight="1">
      <c r="A43" s="45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5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</row>
    <row r="44" spans="2:37" s="34" customFormat="1" ht="11.85" customHeight="1">
      <c r="B44" s="365" t="s">
        <v>230</v>
      </c>
      <c r="C44" s="365"/>
      <c r="D44" s="365"/>
      <c r="E44" s="365"/>
      <c r="F44" s="365"/>
      <c r="G44" s="365"/>
      <c r="H44" s="365"/>
      <c r="I44" s="365"/>
      <c r="J44" s="365"/>
      <c r="K44" s="365"/>
      <c r="L44" s="365" t="s">
        <v>230</v>
      </c>
      <c r="M44" s="365"/>
      <c r="N44" s="365"/>
      <c r="O44" s="365"/>
      <c r="P44" s="365"/>
      <c r="Q44" s="365"/>
      <c r="R44" s="365"/>
      <c r="S44" s="365"/>
      <c r="T44" s="365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</row>
    <row r="45" spans="1:37" s="34" customFormat="1" ht="6.2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</row>
    <row r="46" spans="1:37" s="34" customFormat="1" ht="11.85" customHeight="1">
      <c r="A46" s="2" t="s">
        <v>139</v>
      </c>
      <c r="B46" s="243" t="s">
        <v>148</v>
      </c>
      <c r="C46" s="243" t="s">
        <v>148</v>
      </c>
      <c r="D46" s="243" t="s">
        <v>148</v>
      </c>
      <c r="E46" s="243" t="s">
        <v>148</v>
      </c>
      <c r="F46" s="243" t="s">
        <v>148</v>
      </c>
      <c r="G46" s="243" t="s">
        <v>148</v>
      </c>
      <c r="H46" s="243" t="s">
        <v>148</v>
      </c>
      <c r="I46" s="243" t="s">
        <v>148</v>
      </c>
      <c r="J46" s="243" t="s">
        <v>148</v>
      </c>
      <c r="K46" s="243" t="s">
        <v>148</v>
      </c>
      <c r="L46" s="243" t="s">
        <v>148</v>
      </c>
      <c r="M46" s="243" t="s">
        <v>148</v>
      </c>
      <c r="N46" s="243" t="s">
        <v>148</v>
      </c>
      <c r="O46" s="243" t="s">
        <v>148</v>
      </c>
      <c r="P46" s="243" t="s">
        <v>148</v>
      </c>
      <c r="Q46" s="243" t="s">
        <v>148</v>
      </c>
      <c r="R46" s="243" t="s">
        <v>148</v>
      </c>
      <c r="S46" s="243" t="s">
        <v>148</v>
      </c>
      <c r="T46" s="243" t="s">
        <v>148</v>
      </c>
      <c r="U46" s="3" t="s">
        <v>139</v>
      </c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</row>
    <row r="47" spans="1:37" s="34" customFormat="1" ht="11.85" customHeight="1">
      <c r="A47" s="2" t="s">
        <v>140</v>
      </c>
      <c r="B47" s="243" t="s">
        <v>148</v>
      </c>
      <c r="C47" s="243" t="s">
        <v>148</v>
      </c>
      <c r="D47" s="243" t="s">
        <v>148</v>
      </c>
      <c r="E47" s="243" t="s">
        <v>148</v>
      </c>
      <c r="F47" s="243" t="s">
        <v>148</v>
      </c>
      <c r="G47" s="243" t="s">
        <v>148</v>
      </c>
      <c r="H47" s="243" t="s">
        <v>148</v>
      </c>
      <c r="I47" s="243" t="s">
        <v>148</v>
      </c>
      <c r="J47" s="243" t="s">
        <v>148</v>
      </c>
      <c r="K47" s="243" t="s">
        <v>148</v>
      </c>
      <c r="L47" s="243" t="s">
        <v>148</v>
      </c>
      <c r="M47" s="243" t="s">
        <v>148</v>
      </c>
      <c r="N47" s="243" t="s">
        <v>148</v>
      </c>
      <c r="O47" s="243" t="s">
        <v>148</v>
      </c>
      <c r="P47" s="243" t="s">
        <v>148</v>
      </c>
      <c r="Q47" s="243" t="s">
        <v>148</v>
      </c>
      <c r="R47" s="243" t="s">
        <v>148</v>
      </c>
      <c r="S47" s="243" t="s">
        <v>148</v>
      </c>
      <c r="T47" s="243" t="s">
        <v>148</v>
      </c>
      <c r="U47" s="3" t="s">
        <v>140</v>
      </c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</row>
    <row r="48" spans="1:37" s="34" customFormat="1" ht="11.85" customHeight="1">
      <c r="A48" s="2" t="s">
        <v>141</v>
      </c>
      <c r="B48" s="243" t="s">
        <v>148</v>
      </c>
      <c r="C48" s="243" t="s">
        <v>148</v>
      </c>
      <c r="D48" s="243" t="s">
        <v>148</v>
      </c>
      <c r="E48" s="243" t="s">
        <v>148</v>
      </c>
      <c r="F48" s="243" t="s">
        <v>148</v>
      </c>
      <c r="G48" s="243" t="s">
        <v>148</v>
      </c>
      <c r="H48" s="243" t="s">
        <v>148</v>
      </c>
      <c r="I48" s="243" t="s">
        <v>148</v>
      </c>
      <c r="J48" s="243" t="s">
        <v>148</v>
      </c>
      <c r="K48" s="243" t="s">
        <v>148</v>
      </c>
      <c r="L48" s="243" t="s">
        <v>148</v>
      </c>
      <c r="M48" s="243" t="s">
        <v>148</v>
      </c>
      <c r="N48" s="243" t="s">
        <v>148</v>
      </c>
      <c r="O48" s="243" t="s">
        <v>148</v>
      </c>
      <c r="P48" s="243" t="s">
        <v>148</v>
      </c>
      <c r="Q48" s="243" t="s">
        <v>148</v>
      </c>
      <c r="R48" s="243" t="s">
        <v>148</v>
      </c>
      <c r="S48" s="243" t="s">
        <v>148</v>
      </c>
      <c r="T48" s="243" t="s">
        <v>148</v>
      </c>
      <c r="U48" s="3" t="s">
        <v>141</v>
      </c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</row>
    <row r="49" spans="1:37" s="34" customFormat="1" ht="11.85" customHeight="1">
      <c r="A49" s="2" t="s">
        <v>142</v>
      </c>
      <c r="B49" s="243" t="s">
        <v>148</v>
      </c>
      <c r="C49" s="243" t="s">
        <v>148</v>
      </c>
      <c r="D49" s="243" t="s">
        <v>148</v>
      </c>
      <c r="E49" s="243" t="s">
        <v>148</v>
      </c>
      <c r="F49" s="243" t="s">
        <v>148</v>
      </c>
      <c r="G49" s="243" t="s">
        <v>148</v>
      </c>
      <c r="H49" s="243" t="s">
        <v>148</v>
      </c>
      <c r="I49" s="243" t="s">
        <v>148</v>
      </c>
      <c r="J49" s="243" t="s">
        <v>148</v>
      </c>
      <c r="K49" s="243" t="s">
        <v>148</v>
      </c>
      <c r="L49" s="243" t="s">
        <v>148</v>
      </c>
      <c r="M49" s="243" t="s">
        <v>148</v>
      </c>
      <c r="N49" s="243" t="s">
        <v>148</v>
      </c>
      <c r="O49" s="243" t="s">
        <v>148</v>
      </c>
      <c r="P49" s="243" t="s">
        <v>148</v>
      </c>
      <c r="Q49" s="243" t="s">
        <v>148</v>
      </c>
      <c r="R49" s="243" t="s">
        <v>148</v>
      </c>
      <c r="S49" s="243" t="s">
        <v>148</v>
      </c>
      <c r="T49" s="243" t="s">
        <v>148</v>
      </c>
      <c r="U49" s="3" t="s">
        <v>142</v>
      </c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</row>
    <row r="50" spans="1:37" s="34" customFormat="1" ht="11.85" customHeight="1">
      <c r="A50" s="2" t="s">
        <v>143</v>
      </c>
      <c r="B50" s="243" t="s">
        <v>148</v>
      </c>
      <c r="C50" s="243" t="s">
        <v>148</v>
      </c>
      <c r="D50" s="243" t="s">
        <v>148</v>
      </c>
      <c r="E50" s="243" t="s">
        <v>148</v>
      </c>
      <c r="F50" s="243" t="s">
        <v>148</v>
      </c>
      <c r="G50" s="243" t="s">
        <v>148</v>
      </c>
      <c r="H50" s="243" t="s">
        <v>148</v>
      </c>
      <c r="I50" s="243" t="s">
        <v>148</v>
      </c>
      <c r="J50" s="243" t="s">
        <v>148</v>
      </c>
      <c r="K50" s="243" t="s">
        <v>148</v>
      </c>
      <c r="L50" s="243" t="s">
        <v>148</v>
      </c>
      <c r="M50" s="243" t="s">
        <v>148</v>
      </c>
      <c r="N50" s="243" t="s">
        <v>148</v>
      </c>
      <c r="O50" s="243" t="s">
        <v>148</v>
      </c>
      <c r="P50" s="243" t="s">
        <v>148</v>
      </c>
      <c r="Q50" s="243" t="s">
        <v>148</v>
      </c>
      <c r="R50" s="243" t="s">
        <v>148</v>
      </c>
      <c r="S50" s="243" t="s">
        <v>148</v>
      </c>
      <c r="T50" s="243" t="s">
        <v>148</v>
      </c>
      <c r="U50" s="3" t="s">
        <v>143</v>
      </c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</row>
    <row r="51" spans="1:37" s="34" customFormat="1" ht="11.85" customHeight="1">
      <c r="A51" s="2" t="s">
        <v>144</v>
      </c>
      <c r="B51" s="243" t="s">
        <v>148</v>
      </c>
      <c r="C51" s="243" t="s">
        <v>148</v>
      </c>
      <c r="D51" s="243" t="s">
        <v>148</v>
      </c>
      <c r="E51" s="243" t="s">
        <v>148</v>
      </c>
      <c r="F51" s="243" t="s">
        <v>148</v>
      </c>
      <c r="G51" s="243" t="s">
        <v>148</v>
      </c>
      <c r="H51" s="243" t="s">
        <v>148</v>
      </c>
      <c r="I51" s="243" t="s">
        <v>148</v>
      </c>
      <c r="J51" s="243" t="s">
        <v>148</v>
      </c>
      <c r="K51" s="243" t="s">
        <v>148</v>
      </c>
      <c r="L51" s="243" t="s">
        <v>148</v>
      </c>
      <c r="M51" s="243" t="s">
        <v>148</v>
      </c>
      <c r="N51" s="243" t="s">
        <v>148</v>
      </c>
      <c r="O51" s="243" t="s">
        <v>148</v>
      </c>
      <c r="P51" s="243" t="s">
        <v>148</v>
      </c>
      <c r="Q51" s="243" t="s">
        <v>148</v>
      </c>
      <c r="R51" s="243" t="s">
        <v>148</v>
      </c>
      <c r="S51" s="243" t="s">
        <v>148</v>
      </c>
      <c r="T51" s="243" t="s">
        <v>148</v>
      </c>
      <c r="U51" s="3" t="s">
        <v>144</v>
      </c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</row>
    <row r="52" spans="1:21" s="34" customFormat="1" ht="11.85" customHeight="1">
      <c r="A52" s="2" t="s">
        <v>145</v>
      </c>
      <c r="B52" s="243" t="s">
        <v>148</v>
      </c>
      <c r="C52" s="243" t="s">
        <v>148</v>
      </c>
      <c r="D52" s="243" t="s">
        <v>148</v>
      </c>
      <c r="E52" s="243" t="s">
        <v>148</v>
      </c>
      <c r="F52" s="243" t="s">
        <v>148</v>
      </c>
      <c r="G52" s="243" t="s">
        <v>148</v>
      </c>
      <c r="H52" s="243" t="s">
        <v>148</v>
      </c>
      <c r="I52" s="243" t="s">
        <v>148</v>
      </c>
      <c r="J52" s="243" t="s">
        <v>148</v>
      </c>
      <c r="K52" s="243" t="s">
        <v>148</v>
      </c>
      <c r="L52" s="243" t="s">
        <v>148</v>
      </c>
      <c r="M52" s="243" t="s">
        <v>148</v>
      </c>
      <c r="N52" s="243" t="s">
        <v>148</v>
      </c>
      <c r="O52" s="243" t="s">
        <v>148</v>
      </c>
      <c r="P52" s="243" t="s">
        <v>148</v>
      </c>
      <c r="Q52" s="243" t="s">
        <v>148</v>
      </c>
      <c r="R52" s="243" t="s">
        <v>148</v>
      </c>
      <c r="S52" s="243" t="s">
        <v>148</v>
      </c>
      <c r="T52" s="243" t="s">
        <v>148</v>
      </c>
      <c r="U52" s="3" t="s">
        <v>145</v>
      </c>
    </row>
    <row r="53" spans="1:21" s="34" customFormat="1" ht="11.85" customHeight="1">
      <c r="A53" s="2" t="s">
        <v>146</v>
      </c>
      <c r="B53" s="243" t="s">
        <v>148</v>
      </c>
      <c r="C53" s="243" t="s">
        <v>148</v>
      </c>
      <c r="D53" s="243" t="s">
        <v>148</v>
      </c>
      <c r="E53" s="243" t="s">
        <v>148</v>
      </c>
      <c r="F53" s="243" t="s">
        <v>148</v>
      </c>
      <c r="G53" s="243" t="s">
        <v>148</v>
      </c>
      <c r="H53" s="243" t="s">
        <v>148</v>
      </c>
      <c r="I53" s="243" t="s">
        <v>148</v>
      </c>
      <c r="J53" s="243" t="s">
        <v>148</v>
      </c>
      <c r="K53" s="243" t="s">
        <v>148</v>
      </c>
      <c r="L53" s="243" t="s">
        <v>148</v>
      </c>
      <c r="M53" s="243" t="s">
        <v>148</v>
      </c>
      <c r="N53" s="243" t="s">
        <v>148</v>
      </c>
      <c r="O53" s="243" t="s">
        <v>148</v>
      </c>
      <c r="P53" s="243" t="s">
        <v>148</v>
      </c>
      <c r="Q53" s="243" t="s">
        <v>148</v>
      </c>
      <c r="R53" s="243" t="s">
        <v>148</v>
      </c>
      <c r="S53" s="243" t="s">
        <v>148</v>
      </c>
      <c r="T53" s="243" t="s">
        <v>148</v>
      </c>
      <c r="U53" s="3" t="s">
        <v>146</v>
      </c>
    </row>
    <row r="54" spans="1:21" s="34" customFormat="1" ht="11.85" customHeight="1">
      <c r="A54" s="2" t="s">
        <v>3</v>
      </c>
      <c r="B54" s="243" t="s">
        <v>148</v>
      </c>
      <c r="C54" s="243" t="s">
        <v>148</v>
      </c>
      <c r="D54" s="243" t="s">
        <v>148</v>
      </c>
      <c r="E54" s="243" t="s">
        <v>148</v>
      </c>
      <c r="F54" s="243" t="s">
        <v>148</v>
      </c>
      <c r="G54" s="243" t="s">
        <v>148</v>
      </c>
      <c r="H54" s="243" t="s">
        <v>148</v>
      </c>
      <c r="I54" s="243" t="s">
        <v>148</v>
      </c>
      <c r="J54" s="243" t="s">
        <v>148</v>
      </c>
      <c r="K54" s="243" t="s">
        <v>148</v>
      </c>
      <c r="L54" s="243" t="s">
        <v>148</v>
      </c>
      <c r="M54" s="243" t="s">
        <v>148</v>
      </c>
      <c r="N54" s="243" t="s">
        <v>148</v>
      </c>
      <c r="O54" s="243" t="s">
        <v>148</v>
      </c>
      <c r="P54" s="243" t="s">
        <v>148</v>
      </c>
      <c r="Q54" s="243" t="s">
        <v>148</v>
      </c>
      <c r="R54" s="243" t="s">
        <v>148</v>
      </c>
      <c r="S54" s="243" t="s">
        <v>148</v>
      </c>
      <c r="T54" s="243" t="s">
        <v>148</v>
      </c>
      <c r="U54" s="3" t="s">
        <v>3</v>
      </c>
    </row>
    <row r="55" spans="1:55" s="35" customFormat="1" ht="11.85" customHeight="1">
      <c r="A55" s="2" t="s">
        <v>38</v>
      </c>
      <c r="B55" s="245">
        <f aca="true" t="shared" si="0" ref="B55:T63">B21/B20*100-100</f>
        <v>2.8613479612630925</v>
      </c>
      <c r="C55" s="245">
        <f t="shared" si="0"/>
        <v>2.9508464781323767</v>
      </c>
      <c r="D55" s="245">
        <f t="shared" si="0"/>
        <v>0.449037664416835</v>
      </c>
      <c r="E55" s="245">
        <f t="shared" si="0"/>
        <v>3.5183675382861423</v>
      </c>
      <c r="F55" s="245">
        <f t="shared" si="0"/>
        <v>1.774323323141985</v>
      </c>
      <c r="G55" s="245">
        <f t="shared" si="0"/>
        <v>5.1153840834800235</v>
      </c>
      <c r="H55" s="245">
        <f t="shared" si="0"/>
        <v>2.6477003046230294</v>
      </c>
      <c r="I55" s="245">
        <f t="shared" si="0"/>
        <v>2.144762884159107</v>
      </c>
      <c r="J55" s="245">
        <f t="shared" si="0"/>
        <v>0.5748156258051296</v>
      </c>
      <c r="K55" s="245">
        <f t="shared" si="0"/>
        <v>1.8693762776970146</v>
      </c>
      <c r="L55" s="245">
        <f t="shared" si="0"/>
        <v>-0.550553008334731</v>
      </c>
      <c r="M55" s="245">
        <f t="shared" si="0"/>
        <v>3.3179340300450946</v>
      </c>
      <c r="N55" s="245">
        <f t="shared" si="0"/>
        <v>5.348215776695824</v>
      </c>
      <c r="O55" s="245">
        <f t="shared" si="0"/>
        <v>2.57743680508878</v>
      </c>
      <c r="P55" s="245">
        <f t="shared" si="0"/>
        <v>1.9562945609052917</v>
      </c>
      <c r="Q55" s="245">
        <f t="shared" si="0"/>
        <v>3.792087350548968</v>
      </c>
      <c r="R55" s="245">
        <f t="shared" si="0"/>
        <v>2.5037326289192805</v>
      </c>
      <c r="S55" s="245">
        <f t="shared" si="0"/>
        <v>2.265666553637331</v>
      </c>
      <c r="T55" s="245">
        <f t="shared" si="0"/>
        <v>3.8135209411559714</v>
      </c>
      <c r="U55" s="3" t="s">
        <v>38</v>
      </c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</row>
    <row r="56" spans="1:55" s="35" customFormat="1" ht="11.85" customHeight="1">
      <c r="A56" s="2" t="s">
        <v>39</v>
      </c>
      <c r="B56" s="245">
        <f t="shared" si="0"/>
        <v>-0.48734926500780773</v>
      </c>
      <c r="C56" s="245">
        <f t="shared" si="0"/>
        <v>1.7317729926380423</v>
      </c>
      <c r="D56" s="245">
        <f t="shared" si="0"/>
        <v>0.8345245697505561</v>
      </c>
      <c r="E56" s="245">
        <f t="shared" si="0"/>
        <v>2.7578560932409033</v>
      </c>
      <c r="F56" s="245">
        <f t="shared" si="0"/>
        <v>2.302731146212153</v>
      </c>
      <c r="G56" s="245">
        <f t="shared" si="0"/>
        <v>1.5332758129308388</v>
      </c>
      <c r="H56" s="245">
        <f t="shared" si="0"/>
        <v>-0.7296457108349443</v>
      </c>
      <c r="I56" s="245">
        <f t="shared" si="0"/>
        <v>2.2355198172045334</v>
      </c>
      <c r="J56" s="245">
        <f t="shared" si="0"/>
        <v>-1.009254936342856</v>
      </c>
      <c r="K56" s="245">
        <f t="shared" si="0"/>
        <v>1.2002325799228402</v>
      </c>
      <c r="L56" s="245">
        <f t="shared" si="0"/>
        <v>1.0832368270529145</v>
      </c>
      <c r="M56" s="245">
        <f t="shared" si="0"/>
        <v>-0.616734149471938</v>
      </c>
      <c r="N56" s="245">
        <f t="shared" si="0"/>
        <v>4.183328616362459</v>
      </c>
      <c r="O56" s="245">
        <f t="shared" si="0"/>
        <v>4.824589019294038</v>
      </c>
      <c r="P56" s="245">
        <f t="shared" si="0"/>
        <v>-0.7392549633744636</v>
      </c>
      <c r="Q56" s="245">
        <f t="shared" si="0"/>
        <v>2.906149412712878</v>
      </c>
      <c r="R56" s="245">
        <f t="shared" si="0"/>
        <v>0.9411764705882462</v>
      </c>
      <c r="S56" s="245">
        <f t="shared" si="0"/>
        <v>0.501988036678739</v>
      </c>
      <c r="T56" s="245">
        <f t="shared" si="0"/>
        <v>3.5619188568151117</v>
      </c>
      <c r="U56" s="3" t="s">
        <v>39</v>
      </c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</row>
    <row r="57" spans="1:55" s="35" customFormat="1" ht="11.85" customHeight="1">
      <c r="A57" s="2" t="s">
        <v>40</v>
      </c>
      <c r="B57" s="245">
        <f t="shared" si="0"/>
        <v>0.9079630084771679</v>
      </c>
      <c r="C57" s="245">
        <f t="shared" si="0"/>
        <v>0.24531972469878838</v>
      </c>
      <c r="D57" s="245">
        <f t="shared" si="0"/>
        <v>-0.40602539711971986</v>
      </c>
      <c r="E57" s="245">
        <f t="shared" si="0"/>
        <v>2.262555016585793</v>
      </c>
      <c r="F57" s="245">
        <f t="shared" si="0"/>
        <v>2.308768693539349</v>
      </c>
      <c r="G57" s="245">
        <f t="shared" si="0"/>
        <v>-0.7253491883864172</v>
      </c>
      <c r="H57" s="245">
        <f t="shared" si="0"/>
        <v>2.276349224096748</v>
      </c>
      <c r="I57" s="245">
        <f t="shared" si="0"/>
        <v>2.31392756917397</v>
      </c>
      <c r="J57" s="245">
        <f t="shared" si="0"/>
        <v>0.6264995158161071</v>
      </c>
      <c r="K57" s="245">
        <f t="shared" si="0"/>
        <v>-0.08929170269561837</v>
      </c>
      <c r="L57" s="245">
        <f t="shared" si="0"/>
        <v>0.6290298567135864</v>
      </c>
      <c r="M57" s="245">
        <f t="shared" si="0"/>
        <v>-0.22155435298552106</v>
      </c>
      <c r="N57" s="245">
        <f t="shared" si="0"/>
        <v>1.9654018733743754</v>
      </c>
      <c r="O57" s="245">
        <f t="shared" si="0"/>
        <v>1.9306172857078252</v>
      </c>
      <c r="P57" s="245">
        <f t="shared" si="0"/>
        <v>1.93165566845812</v>
      </c>
      <c r="Q57" s="245">
        <f t="shared" si="0"/>
        <v>4.040267363841437</v>
      </c>
      <c r="R57" s="245">
        <f t="shared" si="0"/>
        <v>0.7548007548007405</v>
      </c>
      <c r="S57" s="245">
        <f t="shared" si="0"/>
        <v>0.5752963902943407</v>
      </c>
      <c r="T57" s="245">
        <f t="shared" si="0"/>
        <v>2.416013921278875</v>
      </c>
      <c r="U57" s="3" t="s">
        <v>40</v>
      </c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</row>
    <row r="58" spans="1:55" s="35" customFormat="1" ht="11.85" customHeight="1">
      <c r="A58" s="2" t="s">
        <v>41</v>
      </c>
      <c r="B58" s="245">
        <f t="shared" si="0"/>
        <v>0.1516315292665098</v>
      </c>
      <c r="C58" s="245">
        <f t="shared" si="0"/>
        <v>1.9226875696383559</v>
      </c>
      <c r="D58" s="245">
        <f t="shared" si="0"/>
        <v>-1.2991713757468375</v>
      </c>
      <c r="E58" s="245">
        <f t="shared" si="0"/>
        <v>1.235643373859645</v>
      </c>
      <c r="F58" s="245">
        <f t="shared" si="0"/>
        <v>-0.7021323166036098</v>
      </c>
      <c r="G58" s="245">
        <f t="shared" si="0"/>
        <v>0.607533352212883</v>
      </c>
      <c r="H58" s="245">
        <f t="shared" si="0"/>
        <v>-0.3753559381431444</v>
      </c>
      <c r="I58" s="245">
        <f t="shared" si="0"/>
        <v>0.8309824337462572</v>
      </c>
      <c r="J58" s="245">
        <f t="shared" si="0"/>
        <v>1.3157937036687173</v>
      </c>
      <c r="K58" s="245">
        <f t="shared" si="0"/>
        <v>1.1058503800927895</v>
      </c>
      <c r="L58" s="245">
        <f t="shared" si="0"/>
        <v>2.216990301068506</v>
      </c>
      <c r="M58" s="245">
        <f t="shared" si="0"/>
        <v>2.1181825799080087</v>
      </c>
      <c r="N58" s="245">
        <f t="shared" si="0"/>
        <v>1.2265779243097086</v>
      </c>
      <c r="O58" s="245">
        <f t="shared" si="0"/>
        <v>0.8648673027750249</v>
      </c>
      <c r="P58" s="245">
        <f t="shared" si="0"/>
        <v>1.8715182214018284</v>
      </c>
      <c r="Q58" s="245">
        <f t="shared" si="0"/>
        <v>0.7791936262424599</v>
      </c>
      <c r="R58" s="245">
        <f t="shared" si="0"/>
        <v>0.9254158863060553</v>
      </c>
      <c r="S58" s="245">
        <f t="shared" si="0"/>
        <v>1.0131011368795555</v>
      </c>
      <c r="T58" s="245">
        <f t="shared" si="0"/>
        <v>1.0367672024511165</v>
      </c>
      <c r="U58" s="3" t="s">
        <v>41</v>
      </c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</row>
    <row r="59" spans="1:55" s="35" customFormat="1" ht="11.85" customHeight="1">
      <c r="A59" s="2" t="s">
        <v>43</v>
      </c>
      <c r="B59" s="245">
        <f t="shared" si="0"/>
        <v>0.9589699861159602</v>
      </c>
      <c r="C59" s="245">
        <f t="shared" si="0"/>
        <v>1.8438260102559667</v>
      </c>
      <c r="D59" s="245">
        <f t="shared" si="0"/>
        <v>2.6553120322977435</v>
      </c>
      <c r="E59" s="245">
        <f t="shared" si="0"/>
        <v>2.5104252471600574</v>
      </c>
      <c r="F59" s="245">
        <f t="shared" si="0"/>
        <v>1.5625257606539407</v>
      </c>
      <c r="G59" s="245">
        <f t="shared" si="0"/>
        <v>1.1818645470809344</v>
      </c>
      <c r="H59" s="245">
        <f t="shared" si="0"/>
        <v>1.2991880195244505</v>
      </c>
      <c r="I59" s="245">
        <f t="shared" si="0"/>
        <v>0.915518381157284</v>
      </c>
      <c r="J59" s="245">
        <f t="shared" si="0"/>
        <v>2.918940370423769</v>
      </c>
      <c r="K59" s="245">
        <f t="shared" si="0"/>
        <v>1.0458973450574405</v>
      </c>
      <c r="L59" s="245">
        <f t="shared" si="0"/>
        <v>0.32597077500446403</v>
      </c>
      <c r="M59" s="245">
        <f t="shared" si="0"/>
        <v>4.22015655756303</v>
      </c>
      <c r="N59" s="245">
        <f t="shared" si="0"/>
        <v>1.556810158739225</v>
      </c>
      <c r="O59" s="245">
        <f t="shared" si="0"/>
        <v>1.9238259323434335</v>
      </c>
      <c r="P59" s="245">
        <f t="shared" si="0"/>
        <v>0.9582661422776937</v>
      </c>
      <c r="Q59" s="245">
        <f t="shared" si="0"/>
        <v>1.6856129092211347</v>
      </c>
      <c r="R59" s="245">
        <f t="shared" si="0"/>
        <v>1.5718807990394055</v>
      </c>
      <c r="S59" s="245">
        <f t="shared" si="0"/>
        <v>1.434664439952499</v>
      </c>
      <c r="T59" s="245">
        <f t="shared" si="0"/>
        <v>1.7458474175090544</v>
      </c>
      <c r="U59" s="3" t="s">
        <v>43</v>
      </c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</row>
    <row r="60" spans="1:55" s="35" customFormat="1" ht="11.85" customHeight="1">
      <c r="A60" s="2" t="s">
        <v>96</v>
      </c>
      <c r="B60" s="245">
        <f t="shared" si="0"/>
        <v>4.284598013605432</v>
      </c>
      <c r="C60" s="245">
        <f t="shared" si="0"/>
        <v>1.5788401420800966</v>
      </c>
      <c r="D60" s="245">
        <f t="shared" si="0"/>
        <v>0.44944852811516967</v>
      </c>
      <c r="E60" s="245">
        <f t="shared" si="0"/>
        <v>1.3955840338389862</v>
      </c>
      <c r="F60" s="245">
        <f t="shared" si="0"/>
        <v>1.90367650466861</v>
      </c>
      <c r="G60" s="245">
        <f t="shared" si="0"/>
        <v>-1.2635294215112793</v>
      </c>
      <c r="H60" s="245">
        <f t="shared" si="0"/>
        <v>1.383103382463375</v>
      </c>
      <c r="I60" s="245">
        <f t="shared" si="0"/>
        <v>-0.5185158847090321</v>
      </c>
      <c r="J60" s="245">
        <f t="shared" si="0"/>
        <v>1.8459702664094095</v>
      </c>
      <c r="K60" s="245">
        <f t="shared" si="0"/>
        <v>0.9024398145405286</v>
      </c>
      <c r="L60" s="245">
        <f t="shared" si="0"/>
        <v>1.3386639754332066</v>
      </c>
      <c r="M60" s="245">
        <f t="shared" si="0"/>
        <v>1.9123974640738766</v>
      </c>
      <c r="N60" s="245">
        <f t="shared" si="0"/>
        <v>1.8924994855197923</v>
      </c>
      <c r="O60" s="245">
        <f t="shared" si="0"/>
        <v>1.0914262731711375</v>
      </c>
      <c r="P60" s="245">
        <f t="shared" si="0"/>
        <v>0.4683381030336875</v>
      </c>
      <c r="Q60" s="245">
        <f t="shared" si="0"/>
        <v>1.246323602915183</v>
      </c>
      <c r="R60" s="245">
        <f t="shared" si="0"/>
        <v>1.6012896292316015</v>
      </c>
      <c r="S60" s="245">
        <f t="shared" si="0"/>
        <v>1.712737133228103</v>
      </c>
      <c r="T60" s="245">
        <f t="shared" si="0"/>
        <v>1.2465380222070195</v>
      </c>
      <c r="U60" s="3" t="s">
        <v>96</v>
      </c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</row>
    <row r="61" spans="1:55" s="35" customFormat="1" ht="11.85" customHeight="1">
      <c r="A61" s="2" t="s">
        <v>98</v>
      </c>
      <c r="B61" s="245">
        <f t="shared" si="0"/>
        <v>1.573746635770874</v>
      </c>
      <c r="C61" s="245">
        <f t="shared" si="0"/>
        <v>0.9410590708607742</v>
      </c>
      <c r="D61" s="245">
        <f t="shared" si="0"/>
        <v>1.2949006790889683</v>
      </c>
      <c r="E61" s="245">
        <f t="shared" si="0"/>
        <v>-0.197228879691707</v>
      </c>
      <c r="F61" s="245">
        <f t="shared" si="0"/>
        <v>-0.3878132002400889</v>
      </c>
      <c r="G61" s="245">
        <f t="shared" si="0"/>
        <v>-0.31639220305137883</v>
      </c>
      <c r="H61" s="245">
        <f t="shared" si="0"/>
        <v>1.382737016597531</v>
      </c>
      <c r="I61" s="245">
        <f t="shared" si="0"/>
        <v>1.9230093402233592</v>
      </c>
      <c r="J61" s="245">
        <f t="shared" si="0"/>
        <v>0.936921850719699</v>
      </c>
      <c r="K61" s="245">
        <f t="shared" si="0"/>
        <v>1.8307373161693334</v>
      </c>
      <c r="L61" s="245">
        <f t="shared" si="0"/>
        <v>0.330867336273414</v>
      </c>
      <c r="M61" s="245">
        <f t="shared" si="0"/>
        <v>1.9019290828131261</v>
      </c>
      <c r="N61" s="245">
        <f t="shared" si="0"/>
        <v>1.490931011933185</v>
      </c>
      <c r="O61" s="245">
        <f t="shared" si="0"/>
        <v>0.6137533891131852</v>
      </c>
      <c r="P61" s="245">
        <f t="shared" si="0"/>
        <v>-0.4590265718983062</v>
      </c>
      <c r="Q61" s="245">
        <f t="shared" si="0"/>
        <v>0.8367902598045021</v>
      </c>
      <c r="R61" s="245">
        <f t="shared" si="0"/>
        <v>1.1846837317537506</v>
      </c>
      <c r="S61" s="245">
        <f t="shared" si="0"/>
        <v>1.1901868392252197</v>
      </c>
      <c r="T61" s="245">
        <f t="shared" si="0"/>
        <v>0.9486273671298875</v>
      </c>
      <c r="U61" s="3" t="s">
        <v>98</v>
      </c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</row>
    <row r="62" spans="1:55" s="35" customFormat="1" ht="11.85" customHeight="1">
      <c r="A62" s="2" t="s">
        <v>99</v>
      </c>
      <c r="B62" s="245">
        <f t="shared" si="0"/>
        <v>-1.5590030400721133</v>
      </c>
      <c r="C62" s="245">
        <f t="shared" si="0"/>
        <v>-1.5761517565791507</v>
      </c>
      <c r="D62" s="245">
        <f t="shared" si="0"/>
        <v>3.6497966843274554</v>
      </c>
      <c r="E62" s="245">
        <f t="shared" si="0"/>
        <v>2.288543388004925</v>
      </c>
      <c r="F62" s="245">
        <f t="shared" si="0"/>
        <v>0.2355447229571297</v>
      </c>
      <c r="G62" s="245">
        <f t="shared" si="0"/>
        <v>2.362296978124249</v>
      </c>
      <c r="H62" s="245">
        <f t="shared" si="0"/>
        <v>0.3017175119178148</v>
      </c>
      <c r="I62" s="245">
        <f t="shared" si="0"/>
        <v>1.9863502209962718</v>
      </c>
      <c r="J62" s="245">
        <f t="shared" si="0"/>
        <v>0.9226963153829928</v>
      </c>
      <c r="K62" s="245">
        <f t="shared" si="0"/>
        <v>-0.10004787044512398</v>
      </c>
      <c r="L62" s="245">
        <f t="shared" si="0"/>
        <v>-1.5142014740852545</v>
      </c>
      <c r="M62" s="245">
        <f t="shared" si="0"/>
        <v>-0.00014455962848103354</v>
      </c>
      <c r="N62" s="245">
        <f t="shared" si="0"/>
        <v>0.9269187709047344</v>
      </c>
      <c r="O62" s="245">
        <f t="shared" si="0"/>
        <v>1.5633669791950098</v>
      </c>
      <c r="P62" s="245">
        <f t="shared" si="0"/>
        <v>1.5218655654026776</v>
      </c>
      <c r="Q62" s="245">
        <f t="shared" si="0"/>
        <v>0.6264360439084413</v>
      </c>
      <c r="R62" s="245">
        <f t="shared" si="0"/>
        <v>0.020907380305274614</v>
      </c>
      <c r="S62" s="245">
        <f t="shared" si="0"/>
        <v>-0.4238178079544923</v>
      </c>
      <c r="T62" s="245">
        <f t="shared" si="0"/>
        <v>1.3874178310826295</v>
      </c>
      <c r="U62" s="3" t="s">
        <v>99</v>
      </c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</row>
    <row r="63" spans="1:55" s="35" customFormat="1" ht="11.85" customHeight="1">
      <c r="A63" s="2" t="s">
        <v>101</v>
      </c>
      <c r="B63" s="245">
        <f t="shared" si="0"/>
        <v>-5.097639897075666</v>
      </c>
      <c r="C63" s="245">
        <f t="shared" si="0"/>
        <v>-1.564650253701572</v>
      </c>
      <c r="D63" s="245">
        <f t="shared" si="0"/>
        <v>-0.9226992714771853</v>
      </c>
      <c r="E63" s="245">
        <f t="shared" si="0"/>
        <v>-1.954962540076579</v>
      </c>
      <c r="F63" s="245">
        <f t="shared" si="0"/>
        <v>-6.4730017616985975</v>
      </c>
      <c r="G63" s="245">
        <f t="shared" si="0"/>
        <v>-3.5307173350459635</v>
      </c>
      <c r="H63" s="245">
        <f t="shared" si="0"/>
        <v>-5.336426784294744</v>
      </c>
      <c r="I63" s="245">
        <f t="shared" si="0"/>
        <v>-0.12292582792980511</v>
      </c>
      <c r="J63" s="245">
        <f t="shared" si="0"/>
        <v>-4.028705696599161</v>
      </c>
      <c r="K63" s="245">
        <f t="shared" si="0"/>
        <v>-2.323636427631328</v>
      </c>
      <c r="L63" s="245">
        <f t="shared" si="0"/>
        <v>-2.283270378179793</v>
      </c>
      <c r="M63" s="245">
        <f t="shared" si="0"/>
        <v>-6.84910608552849</v>
      </c>
      <c r="N63" s="245">
        <f t="shared" si="0"/>
        <v>-1.019728039615174</v>
      </c>
      <c r="O63" s="245">
        <f t="shared" si="0"/>
        <v>-2.413343218865762</v>
      </c>
      <c r="P63" s="245">
        <f t="shared" si="0"/>
        <v>-1.3979357973099837</v>
      </c>
      <c r="Q63" s="245">
        <f t="shared" si="0"/>
        <v>-2.109887823030249</v>
      </c>
      <c r="R63" s="245">
        <f t="shared" si="0"/>
        <v>-3.0100334448160595</v>
      </c>
      <c r="S63" s="245">
        <f t="shared" si="0"/>
        <v>-3.2740026805265927</v>
      </c>
      <c r="T63" s="245">
        <f t="shared" si="0"/>
        <v>-1.5124275934179678</v>
      </c>
      <c r="U63" s="3" t="s">
        <v>101</v>
      </c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</row>
    <row r="64" spans="1:55" s="35" customFormat="1" ht="11.85" customHeight="1">
      <c r="A64" s="2" t="s">
        <v>103</v>
      </c>
      <c r="B64" s="245">
        <f aca="true" t="shared" si="1" ref="B64:T64">B30/B29*100-100</f>
        <v>5.843601450245188</v>
      </c>
      <c r="C64" s="245">
        <f t="shared" si="1"/>
        <v>2.8813692864046345</v>
      </c>
      <c r="D64" s="245">
        <f t="shared" si="1"/>
        <v>0.8247205811888989</v>
      </c>
      <c r="E64" s="245">
        <f t="shared" si="1"/>
        <v>1.5757670502250392</v>
      </c>
      <c r="F64" s="245">
        <f t="shared" si="1"/>
        <v>3.526176541712786</v>
      </c>
      <c r="G64" s="245">
        <f t="shared" si="1"/>
        <v>-1.4878991221133475</v>
      </c>
      <c r="H64" s="245">
        <f t="shared" si="1"/>
        <v>1.4824546038061897</v>
      </c>
      <c r="I64" s="245">
        <f t="shared" si="1"/>
        <v>0.5940580287012693</v>
      </c>
      <c r="J64" s="245">
        <f t="shared" si="1"/>
        <v>3.053113866025498</v>
      </c>
      <c r="K64" s="245">
        <f t="shared" si="1"/>
        <v>0.7935215187400644</v>
      </c>
      <c r="L64" s="245">
        <f t="shared" si="1"/>
        <v>3.858065924590747</v>
      </c>
      <c r="M64" s="245">
        <f t="shared" si="1"/>
        <v>2.444374733051717</v>
      </c>
      <c r="N64" s="245">
        <f t="shared" si="1"/>
        <v>1.2636300467766262</v>
      </c>
      <c r="O64" s="245">
        <f t="shared" si="1"/>
        <v>3.0672329873559363</v>
      </c>
      <c r="P64" s="245">
        <f t="shared" si="1"/>
        <v>-0.6462210336657535</v>
      </c>
      <c r="Q64" s="245">
        <f t="shared" si="1"/>
        <v>2.3368385316847764</v>
      </c>
      <c r="R64" s="245">
        <f t="shared" si="1"/>
        <v>2.306034482758605</v>
      </c>
      <c r="S64" s="245">
        <f t="shared" si="1"/>
        <v>2.448775742206564</v>
      </c>
      <c r="T64" s="245">
        <f t="shared" si="1"/>
        <v>1.736292864274148</v>
      </c>
      <c r="U64" s="3" t="s">
        <v>103</v>
      </c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</row>
    <row r="65" spans="1:55" s="35" customFormat="1" ht="11.85" customHeight="1">
      <c r="A65" s="2" t="s">
        <v>105</v>
      </c>
      <c r="B65" s="245">
        <f aca="true" t="shared" si="2" ref="B65:T65">B31/B30*100-100</f>
        <v>3.3792613536948863</v>
      </c>
      <c r="C65" s="245">
        <f t="shared" si="2"/>
        <v>4.509419325518536</v>
      </c>
      <c r="D65" s="245">
        <f t="shared" si="2"/>
        <v>2.5312167514490937</v>
      </c>
      <c r="E65" s="245">
        <f t="shared" si="2"/>
        <v>1.2665666543046399</v>
      </c>
      <c r="F65" s="245">
        <f t="shared" si="2"/>
        <v>0.3545411333199837</v>
      </c>
      <c r="G65" s="245">
        <f t="shared" si="2"/>
        <v>-0.9122059963670779</v>
      </c>
      <c r="H65" s="245">
        <f t="shared" si="2"/>
        <v>2.1657961387505367</v>
      </c>
      <c r="I65" s="245">
        <f t="shared" si="2"/>
        <v>3.7496424305070377</v>
      </c>
      <c r="J65" s="245">
        <f t="shared" si="2"/>
        <v>2.974174153838092</v>
      </c>
      <c r="K65" s="245">
        <f t="shared" si="2"/>
        <v>1.2690625342705886</v>
      </c>
      <c r="L65" s="245">
        <f t="shared" si="2"/>
        <v>2.043408157258696</v>
      </c>
      <c r="M65" s="245">
        <f t="shared" si="2"/>
        <v>3.5549916686150596</v>
      </c>
      <c r="N65" s="245">
        <f t="shared" si="2"/>
        <v>2.7683405054142582</v>
      </c>
      <c r="O65" s="245">
        <f t="shared" si="2"/>
        <v>-0.2121196869207722</v>
      </c>
      <c r="P65" s="245">
        <f t="shared" si="2"/>
        <v>1.8395703985360683</v>
      </c>
      <c r="Q65" s="245">
        <f t="shared" si="2"/>
        <v>3.743625728729171</v>
      </c>
      <c r="R65" s="245">
        <f t="shared" si="2"/>
        <v>2.591110174847273</v>
      </c>
      <c r="S65" s="245">
        <f t="shared" si="2"/>
        <v>2.5746035098961357</v>
      </c>
      <c r="T65" s="245">
        <f t="shared" si="2"/>
        <v>2.2190843300923433</v>
      </c>
      <c r="U65" s="3" t="s">
        <v>105</v>
      </c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</row>
    <row r="66" spans="1:55" s="35" customFormat="1" ht="11.85" customHeight="1">
      <c r="A66" s="2" t="s">
        <v>206</v>
      </c>
      <c r="B66" s="245">
        <f aca="true" t="shared" si="3" ref="B66:T76">B32/B31*100-100</f>
        <v>0.33751504107040375</v>
      </c>
      <c r="C66" s="245">
        <f t="shared" si="3"/>
        <v>0.6286738292674556</v>
      </c>
      <c r="D66" s="245">
        <f t="shared" si="3"/>
        <v>-0.8914070950144719</v>
      </c>
      <c r="E66" s="245">
        <f t="shared" si="3"/>
        <v>2.7060613727661433</v>
      </c>
      <c r="F66" s="245">
        <f t="shared" si="3"/>
        <v>2.752109995238044</v>
      </c>
      <c r="G66" s="245">
        <f t="shared" si="3"/>
        <v>-0.36079982791751775</v>
      </c>
      <c r="H66" s="245">
        <f t="shared" si="3"/>
        <v>-0.5495427107858291</v>
      </c>
      <c r="I66" s="245">
        <f t="shared" si="3"/>
        <v>2.223602844673664</v>
      </c>
      <c r="J66" s="245">
        <f t="shared" si="3"/>
        <v>0.22987938999887092</v>
      </c>
      <c r="K66" s="245">
        <f t="shared" si="3"/>
        <v>0.015049710231267</v>
      </c>
      <c r="L66" s="245">
        <f t="shared" si="3"/>
        <v>1.8244013464447875</v>
      </c>
      <c r="M66" s="245">
        <f t="shared" si="3"/>
        <v>-0.1647378235065844</v>
      </c>
      <c r="N66" s="245">
        <f t="shared" si="3"/>
        <v>1.622293930964716</v>
      </c>
      <c r="O66" s="245">
        <f t="shared" si="3"/>
        <v>4.758836426498675</v>
      </c>
      <c r="P66" s="245">
        <f t="shared" si="3"/>
        <v>3.0936865965973226</v>
      </c>
      <c r="Q66" s="245">
        <f t="shared" si="3"/>
        <v>1.6865687734964894</v>
      </c>
      <c r="R66" s="245">
        <f t="shared" si="3"/>
        <v>0.6262833675564536</v>
      </c>
      <c r="S66" s="245">
        <f t="shared" si="3"/>
        <v>0.3890052136676303</v>
      </c>
      <c r="T66" s="245">
        <f t="shared" si="3"/>
        <v>2.472108232746038</v>
      </c>
      <c r="U66" s="3" t="s">
        <v>206</v>
      </c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</row>
    <row r="67" spans="1:55" s="35" customFormat="1" ht="11.85" customHeight="1">
      <c r="A67" s="2" t="s">
        <v>229</v>
      </c>
      <c r="B67" s="245">
        <f t="shared" si="3"/>
        <v>-0.43182220364160173</v>
      </c>
      <c r="C67" s="245">
        <f t="shared" si="3"/>
        <v>0.6409784464786128</v>
      </c>
      <c r="D67" s="245">
        <f t="shared" si="3"/>
        <v>-0.3014565518120804</v>
      </c>
      <c r="E67" s="245">
        <f t="shared" si="3"/>
        <v>2.163993758842352</v>
      </c>
      <c r="F67" s="245">
        <f t="shared" si="3"/>
        <v>-0.2307316299097124</v>
      </c>
      <c r="G67" s="245">
        <f t="shared" si="3"/>
        <v>2.7915725512436893</v>
      </c>
      <c r="H67" s="245">
        <f t="shared" si="3"/>
        <v>0.8623218153174292</v>
      </c>
      <c r="I67" s="245">
        <f t="shared" si="3"/>
        <v>2.39503161137236</v>
      </c>
      <c r="J67" s="245">
        <f t="shared" si="3"/>
        <v>-1.226820263099853</v>
      </c>
      <c r="K67" s="245">
        <f t="shared" si="3"/>
        <v>0.5297855619602814</v>
      </c>
      <c r="L67" s="245">
        <f t="shared" si="3"/>
        <v>0.26786687901557116</v>
      </c>
      <c r="M67" s="245">
        <f t="shared" si="3"/>
        <v>-0.7921142360679738</v>
      </c>
      <c r="N67" s="245">
        <f t="shared" si="3"/>
        <v>0.8657361096116034</v>
      </c>
      <c r="O67" s="245">
        <f t="shared" si="3"/>
        <v>1.17411094993723</v>
      </c>
      <c r="P67" s="245">
        <f t="shared" si="3"/>
        <v>-0.1591165243138022</v>
      </c>
      <c r="Q67" s="245">
        <f t="shared" si="3"/>
        <v>2.947531327776275</v>
      </c>
      <c r="R67" s="245">
        <f t="shared" si="3"/>
        <v>0.46933986327925936</v>
      </c>
      <c r="S67" s="245">
        <f t="shared" si="3"/>
        <v>0.27776002921424947</v>
      </c>
      <c r="T67" s="245">
        <f t="shared" si="3"/>
        <v>1.708255709224332</v>
      </c>
      <c r="U67" s="3" t="s">
        <v>229</v>
      </c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</row>
    <row r="68" spans="1:55" s="35" customFormat="1" ht="11.85" customHeight="1">
      <c r="A68" s="2" t="s">
        <v>233</v>
      </c>
      <c r="B68" s="245">
        <f t="shared" si="3"/>
        <v>0.8612625943023744</v>
      </c>
      <c r="C68" s="245">
        <f t="shared" si="3"/>
        <v>0.9289990380489286</v>
      </c>
      <c r="D68" s="245">
        <f t="shared" si="3"/>
        <v>1.2932325046218125</v>
      </c>
      <c r="E68" s="245">
        <f t="shared" si="3"/>
        <v>2.9196868639699005</v>
      </c>
      <c r="F68" s="245">
        <f t="shared" si="3"/>
        <v>1.4364416571743561</v>
      </c>
      <c r="G68" s="245">
        <f t="shared" si="3"/>
        <v>-1.220591146576723</v>
      </c>
      <c r="H68" s="245">
        <f t="shared" si="3"/>
        <v>0.4638108830434078</v>
      </c>
      <c r="I68" s="245">
        <f t="shared" si="3"/>
        <v>1.782790644450543</v>
      </c>
      <c r="J68" s="245">
        <f t="shared" si="3"/>
        <v>2.1026296057481915</v>
      </c>
      <c r="K68" s="245">
        <f t="shared" si="3"/>
        <v>0.5146270121362733</v>
      </c>
      <c r="L68" s="245">
        <f t="shared" si="3"/>
        <v>0.40889353481958324</v>
      </c>
      <c r="M68" s="245">
        <f t="shared" si="3"/>
        <v>2.8139167361243835</v>
      </c>
      <c r="N68" s="245">
        <f t="shared" si="3"/>
        <v>2.581402554030987</v>
      </c>
      <c r="O68" s="245">
        <f t="shared" si="3"/>
        <v>1.4434630101567478</v>
      </c>
      <c r="P68" s="245">
        <f t="shared" si="3"/>
        <v>0.8299570693841076</v>
      </c>
      <c r="Q68" s="245">
        <f t="shared" si="3"/>
        <v>3.920805623147544</v>
      </c>
      <c r="R68" s="245">
        <f t="shared" si="3"/>
        <v>1.046003859043367</v>
      </c>
      <c r="S68" s="245">
        <f t="shared" si="3"/>
        <v>0.8004555361064547</v>
      </c>
      <c r="T68" s="245">
        <f t="shared" si="3"/>
        <v>2.5820461208834615</v>
      </c>
      <c r="U68" s="3" t="s">
        <v>233</v>
      </c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</row>
    <row r="69" spans="1:55" s="35" customFormat="1" ht="11.85" customHeight="1">
      <c r="A69" s="2" t="s">
        <v>234</v>
      </c>
      <c r="B69" s="245">
        <f t="shared" si="3"/>
        <v>1.5827095409646716</v>
      </c>
      <c r="C69" s="245">
        <f t="shared" si="3"/>
        <v>0.2047315184056373</v>
      </c>
      <c r="D69" s="245">
        <f t="shared" si="3"/>
        <v>1.7892853106270366</v>
      </c>
      <c r="E69" s="245">
        <f t="shared" si="3"/>
        <v>0.2169485002508651</v>
      </c>
      <c r="F69" s="245">
        <f t="shared" si="3"/>
        <v>-0.775349449877254</v>
      </c>
      <c r="G69" s="245">
        <f t="shared" si="3"/>
        <v>1.2949219418606503</v>
      </c>
      <c r="H69" s="245">
        <f t="shared" si="3"/>
        <v>-0.3874295116911952</v>
      </c>
      <c r="I69" s="245">
        <f t="shared" si="3"/>
        <v>-0.44830744954839474</v>
      </c>
      <c r="J69" s="245">
        <f t="shared" si="3"/>
        <v>-1.431853301003045</v>
      </c>
      <c r="K69" s="245">
        <f t="shared" si="3"/>
        <v>0.3338106733688164</v>
      </c>
      <c r="L69" s="245">
        <f t="shared" si="3"/>
        <v>1.7519839206253494</v>
      </c>
      <c r="M69" s="245">
        <f t="shared" si="3"/>
        <v>-0.5493152409608086</v>
      </c>
      <c r="N69" s="245">
        <f t="shared" si="3"/>
        <v>2.3516505022010534</v>
      </c>
      <c r="O69" s="245">
        <f t="shared" si="3"/>
        <v>0.48979726248448685</v>
      </c>
      <c r="P69" s="245">
        <f t="shared" si="3"/>
        <v>0.0660435498367633</v>
      </c>
      <c r="Q69" s="245">
        <f t="shared" si="3"/>
        <v>0.5182312067445309</v>
      </c>
      <c r="R69" s="245">
        <f t="shared" si="3"/>
        <v>0.5025125628140614</v>
      </c>
      <c r="S69" s="245">
        <f t="shared" si="3"/>
        <v>0.353444379557601</v>
      </c>
      <c r="T69" s="245">
        <f t="shared" si="3"/>
        <v>0.9541927745565886</v>
      </c>
      <c r="U69" s="3" t="s">
        <v>234</v>
      </c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</row>
    <row r="70" spans="1:21" ht="12.75">
      <c r="A70" s="2" t="s">
        <v>251</v>
      </c>
      <c r="B70" s="245">
        <f t="shared" si="3"/>
        <v>0.2110979970500182</v>
      </c>
      <c r="C70" s="245">
        <f t="shared" si="3"/>
        <v>1.586572750272012</v>
      </c>
      <c r="D70" s="245">
        <f t="shared" si="3"/>
        <v>2.6276922461780003</v>
      </c>
      <c r="E70" s="245">
        <f t="shared" si="3"/>
        <v>1.7992696419893974</v>
      </c>
      <c r="F70" s="245">
        <f t="shared" si="3"/>
        <v>1.1337936500800794</v>
      </c>
      <c r="G70" s="245">
        <f t="shared" si="3"/>
        <v>-0.021119134435224396</v>
      </c>
      <c r="H70" s="245">
        <f t="shared" si="3"/>
        <v>1.2274862688379926</v>
      </c>
      <c r="I70" s="245">
        <f t="shared" si="3"/>
        <v>1.925947278580594</v>
      </c>
      <c r="J70" s="245">
        <f t="shared" si="3"/>
        <v>4.715017884160602</v>
      </c>
      <c r="K70" s="245">
        <f t="shared" si="3"/>
        <v>0.49399586922329775</v>
      </c>
      <c r="L70" s="245">
        <f t="shared" si="3"/>
        <v>0.6277572384269803</v>
      </c>
      <c r="M70" s="245">
        <f t="shared" si="3"/>
        <v>-1.0090472181476997</v>
      </c>
      <c r="N70" s="245">
        <f t="shared" si="3"/>
        <v>1.710917350280397</v>
      </c>
      <c r="O70" s="245">
        <f t="shared" si="3"/>
        <v>2.273515172508084</v>
      </c>
      <c r="P70" s="245">
        <f t="shared" si="3"/>
        <v>0.7734873318077149</v>
      </c>
      <c r="Q70" s="245">
        <f t="shared" si="3"/>
        <v>2.1747753081338175</v>
      </c>
      <c r="R70" s="245">
        <f t="shared" si="3"/>
        <v>1.3599999999999994</v>
      </c>
      <c r="S70" s="245">
        <f t="shared" si="3"/>
        <v>1.175262140495306</v>
      </c>
      <c r="T70" s="245">
        <f t="shared" si="3"/>
        <v>1.9409678333692995</v>
      </c>
      <c r="U70" s="3" t="s">
        <v>251</v>
      </c>
    </row>
    <row r="71" spans="1:21" ht="11.85" customHeight="1">
      <c r="A71" s="2" t="s">
        <v>267</v>
      </c>
      <c r="B71" s="245">
        <f t="shared" si="3"/>
        <v>2.5475107876059297</v>
      </c>
      <c r="C71" s="245">
        <f t="shared" si="3"/>
        <v>2.6128429466969862</v>
      </c>
      <c r="D71" s="245">
        <f t="shared" si="3"/>
        <v>1.4414125752381324</v>
      </c>
      <c r="E71" s="245">
        <f t="shared" si="3"/>
        <v>1.6556896543731057</v>
      </c>
      <c r="F71" s="245">
        <f t="shared" si="3"/>
        <v>0.44449178979803605</v>
      </c>
      <c r="G71" s="245">
        <f t="shared" si="3"/>
        <v>0.6594249334807216</v>
      </c>
      <c r="H71" s="245">
        <f t="shared" si="3"/>
        <v>1.045552293699032</v>
      </c>
      <c r="I71" s="245">
        <f t="shared" si="3"/>
        <v>3.2951587271058145</v>
      </c>
      <c r="J71" s="245">
        <f t="shared" si="3"/>
        <v>0.37230681294823853</v>
      </c>
      <c r="K71" s="245">
        <f t="shared" si="3"/>
        <v>1.6832484838511022</v>
      </c>
      <c r="L71" s="245">
        <f t="shared" si="3"/>
        <v>1.1586900386085972</v>
      </c>
      <c r="M71" s="245">
        <f t="shared" si="3"/>
        <v>1.7354247219182497</v>
      </c>
      <c r="N71" s="245">
        <f t="shared" si="3"/>
        <v>1.6440258270019399</v>
      </c>
      <c r="O71" s="245">
        <f t="shared" si="3"/>
        <v>1.2900579843010576</v>
      </c>
      <c r="P71" s="245">
        <f t="shared" si="3"/>
        <v>1.95627542212749</v>
      </c>
      <c r="Q71" s="245">
        <f t="shared" si="3"/>
        <v>2.297368805119575</v>
      </c>
      <c r="R71" s="245">
        <f t="shared" si="3"/>
        <v>1.7758484609313285</v>
      </c>
      <c r="S71" s="245">
        <f t="shared" si="3"/>
        <v>1.7754016888211481</v>
      </c>
      <c r="T71" s="245">
        <f t="shared" si="3"/>
        <v>1.9000800268729137</v>
      </c>
      <c r="U71" s="3" t="s">
        <v>267</v>
      </c>
    </row>
    <row r="72" spans="1:21" ht="11.85" customHeight="1">
      <c r="A72" s="2" t="s">
        <v>268</v>
      </c>
      <c r="B72" s="245">
        <f t="shared" si="3"/>
        <v>0.8201584497645484</v>
      </c>
      <c r="C72" s="245">
        <f t="shared" si="3"/>
        <v>-0.9885676285860399</v>
      </c>
      <c r="D72" s="245">
        <f t="shared" si="3"/>
        <v>1.5185418290325714</v>
      </c>
      <c r="E72" s="245">
        <f t="shared" si="3"/>
        <v>0.804896358933064</v>
      </c>
      <c r="F72" s="245">
        <f t="shared" si="3"/>
        <v>-0.9948186427188972</v>
      </c>
      <c r="G72" s="245">
        <f t="shared" si="3"/>
        <v>-0.43377938296622176</v>
      </c>
      <c r="H72" s="245">
        <f t="shared" si="3"/>
        <v>-0.34059579289973385</v>
      </c>
      <c r="I72" s="245">
        <f t="shared" si="3"/>
        <v>-1.7810160043898406</v>
      </c>
      <c r="J72" s="245">
        <f t="shared" si="3"/>
        <v>0.6613891787927315</v>
      </c>
      <c r="K72" s="245">
        <f t="shared" si="3"/>
        <v>0.49024797135359677</v>
      </c>
      <c r="L72" s="245">
        <f t="shared" si="3"/>
        <v>-0.36156305922332876</v>
      </c>
      <c r="M72" s="245">
        <f t="shared" si="3"/>
        <v>-0.2515868985931462</v>
      </c>
      <c r="N72" s="245">
        <f t="shared" si="3"/>
        <v>1.264338706300677</v>
      </c>
      <c r="O72" s="245">
        <f t="shared" si="3"/>
        <v>0.2915186036090347</v>
      </c>
      <c r="P72" s="245">
        <f t="shared" si="3"/>
        <v>-0.3056590313183136</v>
      </c>
      <c r="Q72" s="245">
        <f t="shared" si="3"/>
        <v>1.0456340318444575</v>
      </c>
      <c r="R72" s="245">
        <f t="shared" si="3"/>
        <v>0.2035672741372565</v>
      </c>
      <c r="S72" s="245">
        <f t="shared" si="3"/>
        <v>0.03540947652027171</v>
      </c>
      <c r="T72" s="245">
        <f t="shared" si="3"/>
        <v>0.5995491496627352</v>
      </c>
      <c r="U72" s="3" t="s">
        <v>268</v>
      </c>
    </row>
    <row r="73" spans="1:21" ht="12.75">
      <c r="A73" s="2" t="s">
        <v>270</v>
      </c>
      <c r="B73" s="245">
        <f t="shared" si="3"/>
        <v>-0.228798052777762</v>
      </c>
      <c r="C73" s="245">
        <f t="shared" si="3"/>
        <v>1.297792600423108</v>
      </c>
      <c r="D73" s="245">
        <f t="shared" si="3"/>
        <v>1.3333459503859473</v>
      </c>
      <c r="E73" s="245">
        <f t="shared" si="3"/>
        <v>1.8071166830566625</v>
      </c>
      <c r="F73" s="245">
        <f t="shared" si="3"/>
        <v>-2.0523192607534355</v>
      </c>
      <c r="G73" s="245">
        <f t="shared" si="3"/>
        <v>2.1228992173708576</v>
      </c>
      <c r="H73" s="245">
        <f t="shared" si="3"/>
        <v>1.1503765911179613</v>
      </c>
      <c r="I73" s="245">
        <f t="shared" si="3"/>
        <v>4.492545158871437</v>
      </c>
      <c r="J73" s="245">
        <f t="shared" si="3"/>
        <v>1.7311745042215705</v>
      </c>
      <c r="K73" s="245">
        <f t="shared" si="3"/>
        <v>-0.5232016820036876</v>
      </c>
      <c r="L73" s="245">
        <f t="shared" si="3"/>
        <v>0.6591886724276748</v>
      </c>
      <c r="M73" s="245">
        <f t="shared" si="3"/>
        <v>-1.6029765604509834</v>
      </c>
      <c r="N73" s="245">
        <f t="shared" si="3"/>
        <v>1.622249156678464</v>
      </c>
      <c r="O73" s="245">
        <f t="shared" si="3"/>
        <v>2.232206895186934</v>
      </c>
      <c r="P73" s="245">
        <f t="shared" si="3"/>
        <v>1.5143891047701317</v>
      </c>
      <c r="Q73" s="245">
        <f t="shared" si="3"/>
        <v>1.2364876304544907</v>
      </c>
      <c r="R73" s="245">
        <f t="shared" si="3"/>
        <v>0.7642449453419715</v>
      </c>
      <c r="S73" s="245">
        <f t="shared" si="3"/>
        <v>0.5375058520982634</v>
      </c>
      <c r="T73" s="245">
        <f t="shared" si="3"/>
        <v>2.0515516557855875</v>
      </c>
      <c r="U73" s="3" t="s">
        <v>270</v>
      </c>
    </row>
    <row r="74" spans="1:21" ht="12.75">
      <c r="A74" s="2" t="s">
        <v>272</v>
      </c>
      <c r="B74" s="245">
        <f t="shared" si="3"/>
        <v>1.2238155259038876</v>
      </c>
      <c r="C74" s="245">
        <f t="shared" si="3"/>
        <v>0.9027973655000494</v>
      </c>
      <c r="D74" s="245">
        <f t="shared" si="3"/>
        <v>2.681531657952945</v>
      </c>
      <c r="E74" s="245">
        <f t="shared" si="3"/>
        <v>1.9541816052325345</v>
      </c>
      <c r="F74" s="245">
        <f t="shared" si="3"/>
        <v>-0.5761739372204744</v>
      </c>
      <c r="G74" s="245">
        <f t="shared" si="3"/>
        <v>-0.2934752459026271</v>
      </c>
      <c r="H74" s="245">
        <f t="shared" si="3"/>
        <v>0.15275637763541283</v>
      </c>
      <c r="I74" s="245">
        <f t="shared" si="3"/>
        <v>0.8347593066894632</v>
      </c>
      <c r="J74" s="245">
        <f t="shared" si="3"/>
        <v>0.6887705965442024</v>
      </c>
      <c r="K74" s="245">
        <f t="shared" si="3"/>
        <v>0.9374604108304254</v>
      </c>
      <c r="L74" s="245">
        <f t="shared" si="3"/>
        <v>1.226498303082792</v>
      </c>
      <c r="M74" s="245">
        <f t="shared" si="3"/>
        <v>0.8604580877160686</v>
      </c>
      <c r="N74" s="245">
        <f t="shared" si="3"/>
        <v>0.9473018964719415</v>
      </c>
      <c r="O74" s="245">
        <f t="shared" si="3"/>
        <v>2.252293953239132</v>
      </c>
      <c r="P74" s="245">
        <f t="shared" si="3"/>
        <v>1.7990766143851857</v>
      </c>
      <c r="Q74" s="245">
        <f t="shared" si="3"/>
        <v>2.094175027130163</v>
      </c>
      <c r="R74" s="245">
        <f t="shared" si="3"/>
        <v>0.988863287250382</v>
      </c>
      <c r="S74" s="245">
        <f t="shared" si="3"/>
        <v>0.8284082531859553</v>
      </c>
      <c r="T74" s="245">
        <f t="shared" si="3"/>
        <v>1.5516800749886102</v>
      </c>
      <c r="U74" s="3" t="s">
        <v>272</v>
      </c>
    </row>
    <row r="75" spans="1:21" ht="12.75">
      <c r="A75" s="2" t="s">
        <v>275</v>
      </c>
      <c r="B75" s="245">
        <f t="shared" si="3"/>
        <v>1.1844925288714876</v>
      </c>
      <c r="C75" s="245">
        <f t="shared" si="3"/>
        <v>1.0568660777742167</v>
      </c>
      <c r="D75" s="245">
        <f t="shared" si="3"/>
        <v>0.19140370723680178</v>
      </c>
      <c r="E75" s="245">
        <f t="shared" si="3"/>
        <v>0.6793204655898677</v>
      </c>
      <c r="F75" s="245">
        <f t="shared" si="3"/>
        <v>4.429668549000311</v>
      </c>
      <c r="G75" s="245">
        <f t="shared" si="3"/>
        <v>1.016403423556909</v>
      </c>
      <c r="H75" s="245">
        <f t="shared" si="3"/>
        <v>0.5858442027201249</v>
      </c>
      <c r="I75" s="245">
        <f t="shared" si="3"/>
        <v>1.661677664896473</v>
      </c>
      <c r="J75" s="245">
        <f t="shared" si="3"/>
        <v>-0.8709416899600626</v>
      </c>
      <c r="K75" s="245">
        <f t="shared" si="3"/>
        <v>-0.021567230095172363</v>
      </c>
      <c r="L75" s="245">
        <f t="shared" si="3"/>
        <v>7.211210697383038</v>
      </c>
      <c r="M75" s="245">
        <f t="shared" si="3"/>
        <v>0.07684117485742092</v>
      </c>
      <c r="N75" s="245">
        <f t="shared" si="3"/>
        <v>0.957100494333929</v>
      </c>
      <c r="O75" s="245">
        <f t="shared" si="3"/>
        <v>1.3790128168064797</v>
      </c>
      <c r="P75" s="245">
        <f t="shared" si="3"/>
        <v>-0.819652357914606</v>
      </c>
      <c r="Q75" s="245">
        <f t="shared" si="3"/>
        <v>1.6575209092766698</v>
      </c>
      <c r="R75" s="245">
        <f t="shared" si="3"/>
        <v>0.8651012453655227</v>
      </c>
      <c r="S75" s="245">
        <f t="shared" si="3"/>
        <v>0.8393705494272439</v>
      </c>
      <c r="T75" s="245">
        <f t="shared" si="3"/>
        <v>1.1884582283925482</v>
      </c>
      <c r="U75" s="3" t="s">
        <v>275</v>
      </c>
    </row>
    <row r="76" spans="1:21" ht="12.75">
      <c r="A76" s="2" t="s">
        <v>277</v>
      </c>
      <c r="B76" s="245">
        <f t="shared" si="3"/>
        <v>-0.7105031731497746</v>
      </c>
      <c r="C76" s="245">
        <f t="shared" si="3"/>
        <v>1.1699986656661565</v>
      </c>
      <c r="D76" s="245">
        <f t="shared" si="3"/>
        <v>2.217433006565983</v>
      </c>
      <c r="E76" s="245">
        <f t="shared" si="3"/>
        <v>4.374471375942363</v>
      </c>
      <c r="F76" s="245">
        <f t="shared" si="3"/>
        <v>2.327644449851036</v>
      </c>
      <c r="G76" s="245">
        <f t="shared" si="3"/>
        <v>1.9994969402101077</v>
      </c>
      <c r="H76" s="245">
        <f t="shared" si="3"/>
        <v>-0.9745285976494529</v>
      </c>
      <c r="I76" s="245">
        <f t="shared" si="3"/>
        <v>0.6432226462042223</v>
      </c>
      <c r="J76" s="245">
        <f t="shared" si="3"/>
        <v>-0.45852192787016577</v>
      </c>
      <c r="K76" s="245">
        <f t="shared" si="3"/>
        <v>-0.7132389302907285</v>
      </c>
      <c r="L76" s="245">
        <f t="shared" si="3"/>
        <v>-2.114559033274361</v>
      </c>
      <c r="M76" s="245">
        <f t="shared" si="3"/>
        <v>0.6995559628802255</v>
      </c>
      <c r="N76" s="245">
        <f t="shared" si="3"/>
        <v>3.6165001028702193</v>
      </c>
      <c r="O76" s="245">
        <f t="shared" si="3"/>
        <v>5.017218139739853</v>
      </c>
      <c r="P76" s="245">
        <f t="shared" si="3"/>
        <v>0.14846272772899738</v>
      </c>
      <c r="Q76" s="245">
        <f t="shared" si="3"/>
        <v>2.7304432513629138</v>
      </c>
      <c r="R76" s="245">
        <f t="shared" si="3"/>
        <v>0.42412818096136107</v>
      </c>
      <c r="S76" s="245">
        <f t="shared" si="3"/>
        <v>-0.1698601051845543</v>
      </c>
      <c r="T76" s="245">
        <f t="shared" si="3"/>
        <v>3.4802155007333226</v>
      </c>
      <c r="U76" s="3" t="s">
        <v>277</v>
      </c>
    </row>
  </sheetData>
  <mergeCells count="25">
    <mergeCell ref="A5:A7"/>
    <mergeCell ref="B5:B7"/>
    <mergeCell ref="C5:C7"/>
    <mergeCell ref="D5:D7"/>
    <mergeCell ref="E5:E7"/>
    <mergeCell ref="L5:L7"/>
    <mergeCell ref="B9:K9"/>
    <mergeCell ref="L9:T9"/>
    <mergeCell ref="B44:K44"/>
    <mergeCell ref="L44:T44"/>
    <mergeCell ref="F5:F7"/>
    <mergeCell ref="G5:G7"/>
    <mergeCell ref="H5:H7"/>
    <mergeCell ref="I5:I7"/>
    <mergeCell ref="J5:J7"/>
    <mergeCell ref="K5:K7"/>
    <mergeCell ref="S5:S7"/>
    <mergeCell ref="T5:T7"/>
    <mergeCell ref="U5:U7"/>
    <mergeCell ref="M5:M7"/>
    <mergeCell ref="N5:N7"/>
    <mergeCell ref="O5:O7"/>
    <mergeCell ref="P5:P7"/>
    <mergeCell ref="Q5:Q7"/>
    <mergeCell ref="R5:R7"/>
  </mergeCells>
  <printOptions horizontalCentered="1"/>
  <pageMargins left="0.7086614173228347" right="0.7086614173228347" top="0.5905511811023623" bottom="0.7086614173228347" header="0.07874015748031496" footer="0.07874015748031496"/>
  <pageSetup horizontalDpi="600" verticalDpi="600" orientation="portrait" paperSize="9" scale="86" r:id="rId1"/>
  <headerFooter differentOddEven="1">
    <oddHeader>&amp;C40</oddHeader>
    <evenHeader>&amp;C41
</evenHeader>
  </headerFooter>
  <colBreaks count="1" manualBreakCount="1">
    <brk id="11" max="16383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C76"/>
  <sheetViews>
    <sheetView zoomScaleSheetLayoutView="80" workbookViewId="0" topLeftCell="A1">
      <pane ySplit="7" topLeftCell="A8" activePane="bottomLeft" state="frozen"/>
      <selection pane="topLeft" activeCell="E29" sqref="E29"/>
      <selection pane="bottomLeft" activeCell="V1" sqref="V1"/>
    </sheetView>
  </sheetViews>
  <sheetFormatPr defaultColWidth="11.421875" defaultRowHeight="12.75"/>
  <cols>
    <col min="1" max="1" width="5.57421875" style="5" customWidth="1"/>
    <col min="2" max="9" width="8.7109375" style="5" customWidth="1"/>
    <col min="10" max="12" width="8.7109375" style="29" customWidth="1"/>
    <col min="13" max="17" width="8.7109375" style="5" customWidth="1"/>
    <col min="18" max="20" width="10.7109375" style="5" customWidth="1"/>
    <col min="21" max="21" width="5.57421875" style="40" customWidth="1"/>
    <col min="22" max="16384" width="11.421875" style="5" customWidth="1"/>
  </cols>
  <sheetData>
    <row r="1" spans="1:21" ht="7.5" customHeight="1">
      <c r="A1" s="11"/>
      <c r="U1" s="13"/>
    </row>
    <row r="2" ht="7.5" customHeight="1"/>
    <row r="3" spans="11:21" s="30" customFormat="1" ht="15.2" customHeight="1">
      <c r="K3" s="31" t="s">
        <v>293</v>
      </c>
      <c r="L3" s="32" t="s">
        <v>290</v>
      </c>
      <c r="U3" s="33"/>
    </row>
    <row r="4" spans="1:21" s="35" customFormat="1" ht="12.75" customHeight="1">
      <c r="A4" s="34"/>
      <c r="E4" s="34"/>
      <c r="I4" s="34"/>
      <c r="J4" s="36"/>
      <c r="K4" s="37"/>
      <c r="L4" s="38"/>
      <c r="U4" s="39"/>
    </row>
    <row r="5" spans="1:21" s="40" customFormat="1" ht="12.75" customHeight="1">
      <c r="A5" s="415" t="s">
        <v>0</v>
      </c>
      <c r="B5" s="413" t="s">
        <v>12</v>
      </c>
      <c r="C5" s="413" t="s">
        <v>9</v>
      </c>
      <c r="D5" s="413" t="s">
        <v>92</v>
      </c>
      <c r="E5" s="410" t="s">
        <v>13</v>
      </c>
      <c r="F5" s="413" t="s">
        <v>14</v>
      </c>
      <c r="G5" s="413" t="s">
        <v>15</v>
      </c>
      <c r="H5" s="413" t="s">
        <v>16</v>
      </c>
      <c r="I5" s="413" t="s">
        <v>17</v>
      </c>
      <c r="J5" s="413" t="s">
        <v>18</v>
      </c>
      <c r="K5" s="413" t="s">
        <v>19</v>
      </c>
      <c r="L5" s="413" t="s">
        <v>20</v>
      </c>
      <c r="M5" s="413" t="s">
        <v>21</v>
      </c>
      <c r="N5" s="413" t="s">
        <v>22</v>
      </c>
      <c r="O5" s="413" t="s">
        <v>23</v>
      </c>
      <c r="P5" s="413" t="s">
        <v>24</v>
      </c>
      <c r="Q5" s="413" t="s">
        <v>25</v>
      </c>
      <c r="R5" s="413" t="s">
        <v>276</v>
      </c>
      <c r="S5" s="414" t="s">
        <v>285</v>
      </c>
      <c r="T5" s="414" t="s">
        <v>286</v>
      </c>
      <c r="U5" s="349" t="s">
        <v>0</v>
      </c>
    </row>
    <row r="6" spans="1:21" s="40" customFormat="1" ht="12.75" customHeight="1">
      <c r="A6" s="416"/>
      <c r="B6" s="413"/>
      <c r="C6" s="413"/>
      <c r="D6" s="413"/>
      <c r="E6" s="411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4"/>
      <c r="T6" s="414"/>
      <c r="U6" s="408"/>
    </row>
    <row r="7" spans="1:21" s="41" customFormat="1" ht="12.75" customHeight="1">
      <c r="A7" s="417"/>
      <c r="B7" s="413"/>
      <c r="C7" s="413"/>
      <c r="D7" s="413"/>
      <c r="E7" s="412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4"/>
      <c r="T7" s="414"/>
      <c r="U7" s="409"/>
    </row>
    <row r="8" s="42" customFormat="1" ht="6.2" customHeight="1">
      <c r="U8" s="6"/>
    </row>
    <row r="9" spans="2:20" s="38" customFormat="1" ht="11.85" customHeight="1">
      <c r="B9" s="338" t="s">
        <v>95</v>
      </c>
      <c r="C9" s="338"/>
      <c r="D9" s="338"/>
      <c r="E9" s="338"/>
      <c r="F9" s="338"/>
      <c r="G9" s="338"/>
      <c r="H9" s="338"/>
      <c r="I9" s="338"/>
      <c r="J9" s="338"/>
      <c r="K9" s="338"/>
      <c r="L9" s="338" t="s">
        <v>95</v>
      </c>
      <c r="M9" s="338"/>
      <c r="N9" s="338"/>
      <c r="O9" s="338"/>
      <c r="P9" s="338"/>
      <c r="Q9" s="338"/>
      <c r="R9" s="338"/>
      <c r="S9" s="338"/>
      <c r="T9" s="338"/>
    </row>
    <row r="10" spans="1:21" s="34" customFormat="1" ht="6.2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</row>
    <row r="11" spans="1:21" s="34" customFormat="1" ht="11.85" customHeight="1">
      <c r="A11" s="2" t="s">
        <v>138</v>
      </c>
      <c r="B11" s="84">
        <f>ROUND('4.1.1 BIP-LVgl-n'!B11*1000/'6.3 Einw LVgl '!B11,0)</f>
        <v>24524</v>
      </c>
      <c r="C11" s="85">
        <f>ROUND('4.1.1 BIP-LVgl-n'!C11*1000/'6.3 Einw LVgl '!C11,0)</f>
        <v>22861</v>
      </c>
      <c r="D11" s="85">
        <f>ROUND('4.1.1 BIP-LVgl-n'!D11*1000/'6.3 Einw LVgl '!D11,0)</f>
        <v>19815</v>
      </c>
      <c r="E11" s="85">
        <f>ROUND('4.1.1 BIP-LVgl-n'!E11*1000/'6.3 Einw LVgl '!E11,0)</f>
        <v>7690</v>
      </c>
      <c r="F11" s="85">
        <f>ROUND('4.1.1 BIP-LVgl-n'!F11*1000/'6.3 Einw LVgl '!F11,0)</f>
        <v>27626</v>
      </c>
      <c r="G11" s="85">
        <f>ROUND('4.1.1 BIP-LVgl-n'!G11*1000/'6.3 Einw LVgl '!G11,0)</f>
        <v>36858</v>
      </c>
      <c r="H11" s="85">
        <f>ROUND('4.1.1 BIP-LVgl-n'!H11*1000/'6.3 Einw LVgl '!H11,0)</f>
        <v>25924</v>
      </c>
      <c r="I11" s="85">
        <f>ROUND('4.1.1 BIP-LVgl-n'!I11*1000/'6.3 Einw LVgl '!I11,0)</f>
        <v>7504</v>
      </c>
      <c r="J11" s="85">
        <f>ROUND('4.1.1 BIP-LVgl-n'!J11*1000/'6.3 Einw LVgl '!J11,0)</f>
        <v>19442</v>
      </c>
      <c r="K11" s="85">
        <f>ROUND('4.1.1 BIP-LVgl-n'!K11*1000/'6.3 Einw LVgl '!K11,0)</f>
        <v>21808</v>
      </c>
      <c r="L11" s="85">
        <f>ROUND('4.1.1 BIP-LVgl-n'!L11*1000/'6.3 Einw LVgl '!L11,0)</f>
        <v>20133</v>
      </c>
      <c r="M11" s="85">
        <f>ROUND('4.1.1 BIP-LVgl-n'!M11*1000/'6.3 Einw LVgl '!M11,0)</f>
        <v>19950</v>
      </c>
      <c r="N11" s="85">
        <f>ROUND('4.1.1 BIP-LVgl-n'!N11*1000/'6.3 Einw LVgl '!N11,0)</f>
        <v>7759</v>
      </c>
      <c r="O11" s="85">
        <f>ROUND('4.1.1 BIP-LVgl-n'!O11*1000/'6.3 Einw LVgl '!O11,0)</f>
        <v>7200</v>
      </c>
      <c r="P11" s="85">
        <f>ROUND('4.1.1 BIP-LVgl-n'!P11*1000/'6.3 Einw LVgl '!P11,0)</f>
        <v>19335</v>
      </c>
      <c r="Q11" s="85">
        <f>ROUND('4.1.1 BIP-LVgl-n'!Q11*1000/'6.3 Einw LVgl '!Q11,0)</f>
        <v>6573</v>
      </c>
      <c r="R11" s="85">
        <f>ROUND('4.1.1 BIP-LVgl-n'!R11*1000/'6.3 Einw LVgl '!R11,0)</f>
        <v>19829</v>
      </c>
      <c r="S11" s="85">
        <f>ROUND('4.1.1 BIP-LVgl-n'!S11*1000/'6.3 Einw LVgl '!S11,0)</f>
        <v>22767</v>
      </c>
      <c r="T11" s="85">
        <f>ROUND('4.1.1 BIP-LVgl-n'!T11*1000/'6.3 Einw LVgl '!T11,0)</f>
        <v>7395</v>
      </c>
      <c r="U11" s="3" t="s">
        <v>138</v>
      </c>
    </row>
    <row r="12" spans="1:21" s="34" customFormat="1" ht="11.85" customHeight="1">
      <c r="A12" s="2" t="s">
        <v>139</v>
      </c>
      <c r="B12" s="84">
        <f>ROUND('4.1.1 BIP-LVgl-n'!B12*1000/'6.3 Einw LVgl '!B12,0)</f>
        <v>25458</v>
      </c>
      <c r="C12" s="85">
        <f>ROUND('4.1.1 BIP-LVgl-n'!C12*1000/'6.3 Einw LVgl '!C12,0)</f>
        <v>24263</v>
      </c>
      <c r="D12" s="85">
        <f>ROUND('4.1.1 BIP-LVgl-n'!D12*1000/'6.3 Einw LVgl '!D12,0)</f>
        <v>21848</v>
      </c>
      <c r="E12" s="85">
        <f>ROUND('4.1.1 BIP-LVgl-n'!E12*1000/'6.3 Einw LVgl '!E12,0)</f>
        <v>9667</v>
      </c>
      <c r="F12" s="85">
        <f>ROUND('4.1.1 BIP-LVgl-n'!F12*1000/'6.3 Einw LVgl '!F12,0)</f>
        <v>28401</v>
      </c>
      <c r="G12" s="85">
        <f>ROUND('4.1.1 BIP-LVgl-n'!G12*1000/'6.3 Einw LVgl '!G12,0)</f>
        <v>38063</v>
      </c>
      <c r="H12" s="85">
        <f>ROUND('4.1.1 BIP-LVgl-n'!H12*1000/'6.3 Einw LVgl '!H12,0)</f>
        <v>27050</v>
      </c>
      <c r="I12" s="85">
        <f>ROUND('4.1.1 BIP-LVgl-n'!I12*1000/'6.3 Einw LVgl '!I12,0)</f>
        <v>9397</v>
      </c>
      <c r="J12" s="85">
        <f>ROUND('4.1.1 BIP-LVgl-n'!J12*1000/'6.3 Einw LVgl '!J12,0)</f>
        <v>20383</v>
      </c>
      <c r="K12" s="85">
        <f>ROUND('4.1.1 BIP-LVgl-n'!K12*1000/'6.3 Einw LVgl '!K12,0)</f>
        <v>22793</v>
      </c>
      <c r="L12" s="85">
        <f>ROUND('4.1.1 BIP-LVgl-n'!L12*1000/'6.3 Einw LVgl '!L12,0)</f>
        <v>20788</v>
      </c>
      <c r="M12" s="85">
        <f>ROUND('4.1.1 BIP-LVgl-n'!M12*1000/'6.3 Einw LVgl '!M12,0)</f>
        <v>20626</v>
      </c>
      <c r="N12" s="85">
        <f>ROUND('4.1.1 BIP-LVgl-n'!N12*1000/'6.3 Einw LVgl '!N12,0)</f>
        <v>9785</v>
      </c>
      <c r="O12" s="85">
        <f>ROUND('4.1.1 BIP-LVgl-n'!O12*1000/'6.3 Einw LVgl '!O12,0)</f>
        <v>9124</v>
      </c>
      <c r="P12" s="85">
        <f>ROUND('4.1.1 BIP-LVgl-n'!P12*1000/'6.3 Einw LVgl '!P12,0)</f>
        <v>20256</v>
      </c>
      <c r="Q12" s="85">
        <f>ROUND('4.1.1 BIP-LVgl-n'!Q12*1000/'6.3 Einw LVgl '!Q12,0)</f>
        <v>8896</v>
      </c>
      <c r="R12" s="85">
        <f>ROUND('4.1.1 BIP-LVgl-n'!R12*1000/'6.3 Einw LVgl '!R12,0)</f>
        <v>21144</v>
      </c>
      <c r="S12" s="85">
        <f>ROUND('4.1.1 BIP-LVgl-n'!S12*1000/'6.3 Einw LVgl '!S12,0)</f>
        <v>23805</v>
      </c>
      <c r="T12" s="85">
        <f>ROUND('4.1.1 BIP-LVgl-n'!T12*1000/'6.3 Einw LVgl '!T12,0)</f>
        <v>9428</v>
      </c>
      <c r="U12" s="3" t="s">
        <v>139</v>
      </c>
    </row>
    <row r="13" spans="1:21" s="34" customFormat="1" ht="11.85" customHeight="1">
      <c r="A13" s="2" t="s">
        <v>140</v>
      </c>
      <c r="B13" s="84">
        <f>ROUND('4.1.1 BIP-LVgl-n'!B13*1000/'6.3 Einw LVgl '!B13,0)</f>
        <v>25001</v>
      </c>
      <c r="C13" s="85">
        <f>ROUND('4.1.1 BIP-LVgl-n'!C13*1000/'6.3 Einw LVgl '!C13,0)</f>
        <v>24418</v>
      </c>
      <c r="D13" s="85">
        <f>ROUND('4.1.1 BIP-LVgl-n'!D13*1000/'6.3 Einw LVgl '!D13,0)</f>
        <v>23400</v>
      </c>
      <c r="E13" s="85">
        <f>ROUND('4.1.1 BIP-LVgl-n'!E13*1000/'6.3 Einw LVgl '!E13,0)</f>
        <v>11776</v>
      </c>
      <c r="F13" s="85">
        <f>ROUND('4.1.1 BIP-LVgl-n'!F13*1000/'6.3 Einw LVgl '!F13,0)</f>
        <v>28332</v>
      </c>
      <c r="G13" s="85">
        <f>ROUND('4.1.1 BIP-LVgl-n'!G13*1000/'6.3 Einw LVgl '!G13,0)</f>
        <v>39125</v>
      </c>
      <c r="H13" s="85">
        <f>ROUND('4.1.1 BIP-LVgl-n'!H13*1000/'6.3 Einw LVgl '!H13,0)</f>
        <v>27226</v>
      </c>
      <c r="I13" s="85">
        <f>ROUND('4.1.1 BIP-LVgl-n'!I13*1000/'6.3 Einw LVgl '!I13,0)</f>
        <v>11405</v>
      </c>
      <c r="J13" s="85">
        <f>ROUND('4.1.1 BIP-LVgl-n'!J13*1000/'6.3 Einw LVgl '!J13,0)</f>
        <v>20562</v>
      </c>
      <c r="K13" s="85">
        <f>ROUND('4.1.1 BIP-LVgl-n'!K13*1000/'6.3 Einw LVgl '!K13,0)</f>
        <v>22811</v>
      </c>
      <c r="L13" s="85">
        <f>ROUND('4.1.1 BIP-LVgl-n'!L13*1000/'6.3 Einw LVgl '!L13,0)</f>
        <v>20488</v>
      </c>
      <c r="M13" s="85">
        <f>ROUND('4.1.1 BIP-LVgl-n'!M13*1000/'6.3 Einw LVgl '!M13,0)</f>
        <v>20262</v>
      </c>
      <c r="N13" s="85">
        <f>ROUND('4.1.1 BIP-LVgl-n'!N13*1000/'6.3 Einw LVgl '!N13,0)</f>
        <v>11958</v>
      </c>
      <c r="O13" s="85">
        <f>ROUND('4.1.1 BIP-LVgl-n'!O13*1000/'6.3 Einw LVgl '!O13,0)</f>
        <v>11311</v>
      </c>
      <c r="P13" s="85">
        <f>ROUND('4.1.1 BIP-LVgl-n'!P13*1000/'6.3 Einw LVgl '!P13,0)</f>
        <v>20485</v>
      </c>
      <c r="Q13" s="85">
        <f>ROUND('4.1.1 BIP-LVgl-n'!Q13*1000/'6.3 Einw LVgl '!Q13,0)</f>
        <v>10997</v>
      </c>
      <c r="R13" s="85">
        <f>ROUND('4.1.1 BIP-LVgl-n'!R13*1000/'6.3 Einw LVgl '!R13,0)</f>
        <v>21630</v>
      </c>
      <c r="S13" s="85">
        <f>ROUND('4.1.1 BIP-LVgl-n'!S13*1000/'6.3 Einw LVgl '!S13,0)</f>
        <v>23816</v>
      </c>
      <c r="T13" s="85">
        <f>ROUND('4.1.1 BIP-LVgl-n'!T13*1000/'6.3 Einw LVgl '!T13,0)</f>
        <v>11558</v>
      </c>
      <c r="U13" s="3" t="s">
        <v>140</v>
      </c>
    </row>
    <row r="14" spans="1:21" s="34" customFormat="1" ht="11.85" customHeight="1">
      <c r="A14" s="2" t="s">
        <v>141</v>
      </c>
      <c r="B14" s="84">
        <f>ROUND('4.1.1 BIP-LVgl-n'!B14*1000/'6.3 Einw LVgl '!B14,0)</f>
        <v>25761</v>
      </c>
      <c r="C14" s="85">
        <f>ROUND('4.1.1 BIP-LVgl-n'!C14*1000/'6.3 Einw LVgl '!C14,0)</f>
        <v>25152</v>
      </c>
      <c r="D14" s="85">
        <f>ROUND('4.1.1 BIP-LVgl-n'!D14*1000/'6.3 Einw LVgl '!D14,0)</f>
        <v>24208</v>
      </c>
      <c r="E14" s="85">
        <f>ROUND('4.1.1 BIP-LVgl-n'!E14*1000/'6.3 Einw LVgl '!E14,0)</f>
        <v>13615</v>
      </c>
      <c r="F14" s="85">
        <f>ROUND('4.1.1 BIP-LVgl-n'!F14*1000/'6.3 Einw LVgl '!F14,0)</f>
        <v>29385</v>
      </c>
      <c r="G14" s="85">
        <f>ROUND('4.1.1 BIP-LVgl-n'!G14*1000/'6.3 Einw LVgl '!G14,0)</f>
        <v>40205</v>
      </c>
      <c r="H14" s="85">
        <f>ROUND('4.1.1 BIP-LVgl-n'!H14*1000/'6.3 Einw LVgl '!H14,0)</f>
        <v>27820</v>
      </c>
      <c r="I14" s="85">
        <f>ROUND('4.1.1 BIP-LVgl-n'!I14*1000/'6.3 Einw LVgl '!I14,0)</f>
        <v>13341</v>
      </c>
      <c r="J14" s="85">
        <f>ROUND('4.1.1 BIP-LVgl-n'!J14*1000/'6.3 Einw LVgl '!J14,0)</f>
        <v>21233</v>
      </c>
      <c r="K14" s="85">
        <f>ROUND('4.1.1 BIP-LVgl-n'!K14*1000/'6.3 Einw LVgl '!K14,0)</f>
        <v>23402</v>
      </c>
      <c r="L14" s="85">
        <f>ROUND('4.1.1 BIP-LVgl-n'!L14*1000/'6.3 Einw LVgl '!L14,0)</f>
        <v>21066</v>
      </c>
      <c r="M14" s="85">
        <f>ROUND('4.1.1 BIP-LVgl-n'!M14*1000/'6.3 Einw LVgl '!M14,0)</f>
        <v>21187</v>
      </c>
      <c r="N14" s="85">
        <f>ROUND('4.1.1 BIP-LVgl-n'!N14*1000/'6.3 Einw LVgl '!N14,0)</f>
        <v>13967</v>
      </c>
      <c r="O14" s="85">
        <f>ROUND('4.1.1 BIP-LVgl-n'!O14*1000/'6.3 Einw LVgl '!O14,0)</f>
        <v>13108</v>
      </c>
      <c r="P14" s="85">
        <f>ROUND('4.1.1 BIP-LVgl-n'!P14*1000/'6.3 Einw LVgl '!P14,0)</f>
        <v>21041</v>
      </c>
      <c r="Q14" s="85">
        <f>ROUND('4.1.1 BIP-LVgl-n'!Q14*1000/'6.3 Einw LVgl '!Q14,0)</f>
        <v>12913</v>
      </c>
      <c r="R14" s="85">
        <f>ROUND('4.1.1 BIP-LVgl-n'!R14*1000/'6.3 Einw LVgl '!R14,0)</f>
        <v>22546</v>
      </c>
      <c r="S14" s="85">
        <f>ROUND('4.1.1 BIP-LVgl-n'!S14*1000/'6.3 Einw LVgl '!S14,0)</f>
        <v>24490</v>
      </c>
      <c r="T14" s="85">
        <f>ROUND('4.1.1 BIP-LVgl-n'!T14*1000/'6.3 Einw LVgl '!T14,0)</f>
        <v>13470</v>
      </c>
      <c r="U14" s="3" t="s">
        <v>141</v>
      </c>
    </row>
    <row r="15" spans="1:21" s="34" customFormat="1" ht="11.85" customHeight="1">
      <c r="A15" s="2" t="s">
        <v>142</v>
      </c>
      <c r="B15" s="84">
        <f>ROUND('4.1.1 BIP-LVgl-n'!B15*1000/'6.3 Einw LVgl '!B15,0)</f>
        <v>26582</v>
      </c>
      <c r="C15" s="85">
        <f>ROUND('4.1.1 BIP-LVgl-n'!C15*1000/'6.3 Einw LVgl '!C15,0)</f>
        <v>25745</v>
      </c>
      <c r="D15" s="85">
        <f>ROUND('4.1.1 BIP-LVgl-n'!D15*1000/'6.3 Einw LVgl '!D15,0)</f>
        <v>24970</v>
      </c>
      <c r="E15" s="85">
        <f>ROUND('4.1.1 BIP-LVgl-n'!E15*1000/'6.3 Einw LVgl '!E15,0)</f>
        <v>14973</v>
      </c>
      <c r="F15" s="85">
        <f>ROUND('4.1.1 BIP-LVgl-n'!F15*1000/'6.3 Einw LVgl '!F15,0)</f>
        <v>30088</v>
      </c>
      <c r="G15" s="85">
        <f>ROUND('4.1.1 BIP-LVgl-n'!G15*1000/'6.3 Einw LVgl '!G15,0)</f>
        <v>41218</v>
      </c>
      <c r="H15" s="85">
        <f>ROUND('4.1.1 BIP-LVgl-n'!H15*1000/'6.3 Einw LVgl '!H15,0)</f>
        <v>28509</v>
      </c>
      <c r="I15" s="85">
        <f>ROUND('4.1.1 BIP-LVgl-n'!I15*1000/'6.3 Einw LVgl '!I15,0)</f>
        <v>14667</v>
      </c>
      <c r="J15" s="85">
        <f>ROUND('4.1.1 BIP-LVgl-n'!J15*1000/'6.3 Einw LVgl '!J15,0)</f>
        <v>21313</v>
      </c>
      <c r="K15" s="85">
        <f>ROUND('4.1.1 BIP-LVgl-n'!K15*1000/'6.3 Einw LVgl '!K15,0)</f>
        <v>24142</v>
      </c>
      <c r="L15" s="85">
        <f>ROUND('4.1.1 BIP-LVgl-n'!L15*1000/'6.3 Einw LVgl '!L15,0)</f>
        <v>21722</v>
      </c>
      <c r="M15" s="85">
        <f>ROUND('4.1.1 BIP-LVgl-n'!M15*1000/'6.3 Einw LVgl '!M15,0)</f>
        <v>22067</v>
      </c>
      <c r="N15" s="85">
        <f>ROUND('4.1.1 BIP-LVgl-n'!N15*1000/'6.3 Einw LVgl '!N15,0)</f>
        <v>15442</v>
      </c>
      <c r="O15" s="85">
        <f>ROUND('4.1.1 BIP-LVgl-n'!O15*1000/'6.3 Einw LVgl '!O15,0)</f>
        <v>14030</v>
      </c>
      <c r="P15" s="85">
        <f>ROUND('4.1.1 BIP-LVgl-n'!P15*1000/'6.3 Einw LVgl '!P15,0)</f>
        <v>21703</v>
      </c>
      <c r="Q15" s="85">
        <f>ROUND('4.1.1 BIP-LVgl-n'!Q15*1000/'6.3 Einw LVgl '!Q15,0)</f>
        <v>13722</v>
      </c>
      <c r="R15" s="85">
        <f>ROUND('4.1.1 BIP-LVgl-n'!R15*1000/'6.3 Einw LVgl '!R15,0)</f>
        <v>23302</v>
      </c>
      <c r="S15" s="85">
        <f>ROUND('4.1.1 BIP-LVgl-n'!S15*1000/'6.3 Einw LVgl '!S15,0)</f>
        <v>25126</v>
      </c>
      <c r="T15" s="85">
        <f>ROUND('4.1.1 BIP-LVgl-n'!T15*1000/'6.3 Einw LVgl '!T15,0)</f>
        <v>14681</v>
      </c>
      <c r="U15" s="3" t="s">
        <v>142</v>
      </c>
    </row>
    <row r="16" spans="1:21" s="34" customFormat="1" ht="11.85" customHeight="1">
      <c r="A16" s="2" t="s">
        <v>143</v>
      </c>
      <c r="B16" s="84">
        <f>ROUND('4.1.1 BIP-LVgl-n'!B16*1000/'6.3 Einw LVgl '!B16,0)</f>
        <v>26976</v>
      </c>
      <c r="C16" s="85">
        <f>ROUND('4.1.1 BIP-LVgl-n'!C16*1000/'6.3 Einw LVgl '!C16,0)</f>
        <v>26082</v>
      </c>
      <c r="D16" s="85">
        <f>ROUND('4.1.1 BIP-LVgl-n'!D16*1000/'6.3 Einw LVgl '!D16,0)</f>
        <v>24864</v>
      </c>
      <c r="E16" s="85">
        <f>ROUND('4.1.1 BIP-LVgl-n'!E16*1000/'6.3 Einw LVgl '!E16,0)</f>
        <v>15661</v>
      </c>
      <c r="F16" s="85">
        <f>ROUND('4.1.1 BIP-LVgl-n'!F16*1000/'6.3 Einw LVgl '!F16,0)</f>
        <v>30224</v>
      </c>
      <c r="G16" s="85">
        <f>ROUND('4.1.1 BIP-LVgl-n'!G16*1000/'6.3 Einw LVgl '!G16,0)</f>
        <v>42211</v>
      </c>
      <c r="H16" s="85">
        <f>ROUND('4.1.1 BIP-LVgl-n'!H16*1000/'6.3 Einw LVgl '!H16,0)</f>
        <v>29125</v>
      </c>
      <c r="I16" s="85">
        <f>ROUND('4.1.1 BIP-LVgl-n'!I16*1000/'6.3 Einw LVgl '!I16,0)</f>
        <v>15268</v>
      </c>
      <c r="J16" s="85">
        <f>ROUND('4.1.1 BIP-LVgl-n'!J16*1000/'6.3 Einw LVgl '!J16,0)</f>
        <v>21331</v>
      </c>
      <c r="K16" s="85">
        <f>ROUND('4.1.1 BIP-LVgl-n'!K16*1000/'6.3 Einw LVgl '!K16,0)</f>
        <v>24153</v>
      </c>
      <c r="L16" s="85">
        <f>ROUND('4.1.1 BIP-LVgl-n'!L16*1000/'6.3 Einw LVgl '!L16,0)</f>
        <v>21617</v>
      </c>
      <c r="M16" s="85">
        <f>ROUND('4.1.1 BIP-LVgl-n'!M16*1000/'6.3 Einw LVgl '!M16,0)</f>
        <v>21543</v>
      </c>
      <c r="N16" s="85">
        <f>ROUND('4.1.1 BIP-LVgl-n'!N16*1000/'6.3 Einw LVgl '!N16,0)</f>
        <v>16107</v>
      </c>
      <c r="O16" s="85">
        <f>ROUND('4.1.1 BIP-LVgl-n'!O16*1000/'6.3 Einw LVgl '!O16,0)</f>
        <v>14726</v>
      </c>
      <c r="P16" s="85">
        <f>ROUND('4.1.1 BIP-LVgl-n'!P16*1000/'6.3 Einw LVgl '!P16,0)</f>
        <v>21926</v>
      </c>
      <c r="Q16" s="85">
        <f>ROUND('4.1.1 BIP-LVgl-n'!Q16*1000/'6.3 Einw LVgl '!Q16,0)</f>
        <v>14321</v>
      </c>
      <c r="R16" s="85">
        <f>ROUND('4.1.1 BIP-LVgl-n'!R16*1000/'6.3 Einw LVgl '!R16,0)</f>
        <v>23585</v>
      </c>
      <c r="S16" s="85">
        <f>ROUND('4.1.1 BIP-LVgl-n'!S16*1000/'6.3 Einw LVgl '!S16,0)</f>
        <v>25334</v>
      </c>
      <c r="T16" s="85">
        <f>ROUND('4.1.1 BIP-LVgl-n'!T16*1000/'6.3 Einw LVgl '!T16,0)</f>
        <v>15337</v>
      </c>
      <c r="U16" s="3" t="s">
        <v>143</v>
      </c>
    </row>
    <row r="17" spans="1:21" s="34" customFormat="1" ht="11.85" customHeight="1">
      <c r="A17" s="2" t="s">
        <v>144</v>
      </c>
      <c r="B17" s="84">
        <f>ROUND('4.1.1 BIP-LVgl-n'!B17*1000/'6.3 Einw LVgl '!B17,0)</f>
        <v>27437</v>
      </c>
      <c r="C17" s="85">
        <f>ROUND('4.1.1 BIP-LVgl-n'!C17*1000/'6.3 Einw LVgl '!C17,0)</f>
        <v>26657</v>
      </c>
      <c r="D17" s="85">
        <f>ROUND('4.1.1 BIP-LVgl-n'!D17*1000/'6.3 Einw LVgl '!D17,0)</f>
        <v>24729</v>
      </c>
      <c r="E17" s="85">
        <f>ROUND('4.1.1 BIP-LVgl-n'!E17*1000/'6.3 Einw LVgl '!E17,0)</f>
        <v>15906</v>
      </c>
      <c r="F17" s="85">
        <f>ROUND('4.1.1 BIP-LVgl-n'!F17*1000/'6.3 Einw LVgl '!F17,0)</f>
        <v>31343</v>
      </c>
      <c r="G17" s="85">
        <f>ROUND('4.1.1 BIP-LVgl-n'!G17*1000/'6.3 Einw LVgl '!G17,0)</f>
        <v>43927</v>
      </c>
      <c r="H17" s="85">
        <f>ROUND('4.1.1 BIP-LVgl-n'!H17*1000/'6.3 Einw LVgl '!H17,0)</f>
        <v>29686</v>
      </c>
      <c r="I17" s="85">
        <f>ROUND('4.1.1 BIP-LVgl-n'!I17*1000/'6.3 Einw LVgl '!I17,0)</f>
        <v>15593</v>
      </c>
      <c r="J17" s="85">
        <f>ROUND('4.1.1 BIP-LVgl-n'!J17*1000/'6.3 Einw LVgl '!J17,0)</f>
        <v>21665</v>
      </c>
      <c r="K17" s="85">
        <f>ROUND('4.1.1 BIP-LVgl-n'!K17*1000/'6.3 Einw LVgl '!K17,0)</f>
        <v>24690</v>
      </c>
      <c r="L17" s="85">
        <f>ROUND('4.1.1 BIP-LVgl-n'!L17*1000/'6.3 Einw LVgl '!L17,0)</f>
        <v>22174</v>
      </c>
      <c r="M17" s="85">
        <f>ROUND('4.1.1 BIP-LVgl-n'!M17*1000/'6.3 Einw LVgl '!M17,0)</f>
        <v>22036</v>
      </c>
      <c r="N17" s="85">
        <f>ROUND('4.1.1 BIP-LVgl-n'!N17*1000/'6.3 Einw LVgl '!N17,0)</f>
        <v>16190</v>
      </c>
      <c r="O17" s="85">
        <f>ROUND('4.1.1 BIP-LVgl-n'!O17*1000/'6.3 Einw LVgl '!O17,0)</f>
        <v>15192</v>
      </c>
      <c r="P17" s="85">
        <f>ROUND('4.1.1 BIP-LVgl-n'!P17*1000/'6.3 Einw LVgl '!P17,0)</f>
        <v>22296</v>
      </c>
      <c r="Q17" s="85">
        <f>ROUND('4.1.1 BIP-LVgl-n'!Q17*1000/'6.3 Einw LVgl '!Q17,0)</f>
        <v>14860</v>
      </c>
      <c r="R17" s="85">
        <f>ROUND('4.1.1 BIP-LVgl-n'!R17*1000/'6.3 Einw LVgl '!R17,0)</f>
        <v>24060</v>
      </c>
      <c r="S17" s="85">
        <f>ROUND('4.1.1 BIP-LVgl-n'!S17*1000/'6.3 Einw LVgl '!S17,0)</f>
        <v>25870</v>
      </c>
      <c r="T17" s="85">
        <f>ROUND('4.1.1 BIP-LVgl-n'!T17*1000/'6.3 Einw LVgl '!T17,0)</f>
        <v>15635</v>
      </c>
      <c r="U17" s="3" t="s">
        <v>144</v>
      </c>
    </row>
    <row r="18" spans="1:21" s="34" customFormat="1" ht="11.85" customHeight="1">
      <c r="A18" s="2" t="s">
        <v>145</v>
      </c>
      <c r="B18" s="84">
        <f>ROUND('4.1.1 BIP-LVgl-n'!B18*1000/'6.3 Einw LVgl '!B18,0)</f>
        <v>28269</v>
      </c>
      <c r="C18" s="85">
        <f>ROUND('4.1.1 BIP-LVgl-n'!C18*1000/'6.3 Einw LVgl '!C18,0)</f>
        <v>27780</v>
      </c>
      <c r="D18" s="85">
        <f>ROUND('4.1.1 BIP-LVgl-n'!D18*1000/'6.3 Einw LVgl '!D18,0)</f>
        <v>25145</v>
      </c>
      <c r="E18" s="85">
        <f>ROUND('4.1.1 BIP-LVgl-n'!E18*1000/'6.3 Einw LVgl '!E18,0)</f>
        <v>16221</v>
      </c>
      <c r="F18" s="85">
        <f>ROUND('4.1.1 BIP-LVgl-n'!F18*1000/'6.3 Einw LVgl '!F18,0)</f>
        <v>31995</v>
      </c>
      <c r="G18" s="85">
        <f>ROUND('4.1.1 BIP-LVgl-n'!G18*1000/'6.3 Einw LVgl '!G18,0)</f>
        <v>45316</v>
      </c>
      <c r="H18" s="85">
        <f>ROUND('4.1.1 BIP-LVgl-n'!H18*1000/'6.3 Einw LVgl '!H18,0)</f>
        <v>30333</v>
      </c>
      <c r="I18" s="85">
        <f>ROUND('4.1.1 BIP-LVgl-n'!I18*1000/'6.3 Einw LVgl '!I18,0)</f>
        <v>15772</v>
      </c>
      <c r="J18" s="85">
        <f>ROUND('4.1.1 BIP-LVgl-n'!J18*1000/'6.3 Einw LVgl '!J18,0)</f>
        <v>22357</v>
      </c>
      <c r="K18" s="85">
        <f>ROUND('4.1.1 BIP-LVgl-n'!K18*1000/'6.3 Einw LVgl '!K18,0)</f>
        <v>25364</v>
      </c>
      <c r="L18" s="85">
        <f>ROUND('4.1.1 BIP-LVgl-n'!L18*1000/'6.3 Einw LVgl '!L18,0)</f>
        <v>22358</v>
      </c>
      <c r="M18" s="85">
        <f>ROUND('4.1.1 BIP-LVgl-n'!M18*1000/'6.3 Einw LVgl '!M18,0)</f>
        <v>22577</v>
      </c>
      <c r="N18" s="85">
        <f>ROUND('4.1.1 BIP-LVgl-n'!N18*1000/'6.3 Einw LVgl '!N18,0)</f>
        <v>16563</v>
      </c>
      <c r="O18" s="85">
        <f>ROUND('4.1.1 BIP-LVgl-n'!O18*1000/'6.3 Einw LVgl '!O18,0)</f>
        <v>15549</v>
      </c>
      <c r="P18" s="85">
        <f>ROUND('4.1.1 BIP-LVgl-n'!P18*1000/'6.3 Einw LVgl '!P18,0)</f>
        <v>22512</v>
      </c>
      <c r="Q18" s="85">
        <f>ROUND('4.1.1 BIP-LVgl-n'!Q18*1000/'6.3 Einw LVgl '!Q18,0)</f>
        <v>15363</v>
      </c>
      <c r="R18" s="85">
        <f>ROUND('4.1.1 BIP-LVgl-n'!R18*1000/'6.3 Einw LVgl '!R18,0)</f>
        <v>24733</v>
      </c>
      <c r="S18" s="85">
        <f>ROUND('4.1.1 BIP-LVgl-n'!S18*1000/'6.3 Einw LVgl '!S18,0)</f>
        <v>26614</v>
      </c>
      <c r="T18" s="85">
        <f>ROUND('4.1.1 BIP-LVgl-n'!T18*1000/'6.3 Einw LVgl '!T18,0)</f>
        <v>15993</v>
      </c>
      <c r="U18" s="3" t="s">
        <v>145</v>
      </c>
    </row>
    <row r="19" spans="1:21" s="34" customFormat="1" ht="11.85" customHeight="1">
      <c r="A19" s="2" t="s">
        <v>146</v>
      </c>
      <c r="B19" s="84">
        <f>ROUND('4.1.1 BIP-LVgl-n'!B19*1000/'6.3 Einw LVgl '!B19,0)</f>
        <v>29130</v>
      </c>
      <c r="C19" s="85">
        <f>ROUND('4.1.1 BIP-LVgl-n'!C19*1000/'6.3 Einw LVgl '!C19,0)</f>
        <v>28573</v>
      </c>
      <c r="D19" s="85">
        <f>ROUND('4.1.1 BIP-LVgl-n'!D19*1000/'6.3 Einw LVgl '!D19,0)</f>
        <v>25558</v>
      </c>
      <c r="E19" s="85">
        <f>ROUND('4.1.1 BIP-LVgl-n'!E19*1000/'6.3 Einw LVgl '!E19,0)</f>
        <v>16859</v>
      </c>
      <c r="F19" s="85">
        <f>ROUND('4.1.1 BIP-LVgl-n'!F19*1000/'6.3 Einw LVgl '!F19,0)</f>
        <v>32343</v>
      </c>
      <c r="G19" s="85">
        <f>ROUND('4.1.1 BIP-LVgl-n'!G19*1000/'6.3 Einw LVgl '!G19,0)</f>
        <v>45727</v>
      </c>
      <c r="H19" s="85">
        <f>ROUND('4.1.1 BIP-LVgl-n'!H19*1000/'6.3 Einw LVgl '!H19,0)</f>
        <v>31515</v>
      </c>
      <c r="I19" s="85">
        <f>ROUND('4.1.1 BIP-LVgl-n'!I19*1000/'6.3 Einw LVgl '!I19,0)</f>
        <v>16297</v>
      </c>
      <c r="J19" s="85">
        <f>ROUND('4.1.1 BIP-LVgl-n'!J19*1000/'6.3 Einw LVgl '!J19,0)</f>
        <v>22786</v>
      </c>
      <c r="K19" s="85">
        <f>ROUND('4.1.1 BIP-LVgl-n'!K19*1000/'6.3 Einw LVgl '!K19,0)</f>
        <v>25574</v>
      </c>
      <c r="L19" s="85">
        <f>ROUND('4.1.1 BIP-LVgl-n'!L19*1000/'6.3 Einw LVgl '!L19,0)</f>
        <v>22850</v>
      </c>
      <c r="M19" s="85">
        <f>ROUND('4.1.1 BIP-LVgl-n'!M19*1000/'6.3 Einw LVgl '!M19,0)</f>
        <v>23052</v>
      </c>
      <c r="N19" s="85">
        <f>ROUND('4.1.1 BIP-LVgl-n'!N19*1000/'6.3 Einw LVgl '!N19,0)</f>
        <v>17037</v>
      </c>
      <c r="O19" s="85">
        <f>ROUND('4.1.1 BIP-LVgl-n'!O19*1000/'6.3 Einw LVgl '!O19,0)</f>
        <v>15909</v>
      </c>
      <c r="P19" s="85">
        <f>ROUND('4.1.1 BIP-LVgl-n'!P19*1000/'6.3 Einw LVgl '!P19,0)</f>
        <v>22661</v>
      </c>
      <c r="Q19" s="85">
        <f>ROUND('4.1.1 BIP-LVgl-n'!Q19*1000/'6.3 Einw LVgl '!Q19,0)</f>
        <v>15967</v>
      </c>
      <c r="R19" s="85">
        <f>ROUND('4.1.1 BIP-LVgl-n'!R19*1000/'6.3 Einw LVgl '!R19,0)</f>
        <v>25294</v>
      </c>
      <c r="S19" s="85">
        <f>ROUND('4.1.1 BIP-LVgl-n'!S19*1000/'6.3 Einw LVgl '!S19,0)</f>
        <v>27180</v>
      </c>
      <c r="T19" s="85">
        <f>ROUND('4.1.1 BIP-LVgl-n'!T19*1000/'6.3 Einw LVgl '!T19,0)</f>
        <v>16506</v>
      </c>
      <c r="U19" s="3" t="s">
        <v>146</v>
      </c>
    </row>
    <row r="20" spans="1:55" s="35" customFormat="1" ht="11.85" customHeight="1">
      <c r="A20" s="2" t="s">
        <v>3</v>
      </c>
      <c r="B20" s="84">
        <f>ROUND('4.1.1 BIP-LVgl-n'!B20*1000/'6.3 Einw LVgl '!B20,0)</f>
        <v>29811</v>
      </c>
      <c r="C20" s="85">
        <f>ROUND('4.1.1 BIP-LVgl-n'!C20*1000/'6.3 Einw LVgl '!C20,0)</f>
        <v>29545</v>
      </c>
      <c r="D20" s="85">
        <f>ROUND('4.1.1 BIP-LVgl-n'!D20*1000/'6.3 Einw LVgl '!D20,0)</f>
        <v>25929</v>
      </c>
      <c r="E20" s="85">
        <f>ROUND('4.1.1 BIP-LVgl-n'!E20*1000/'6.3 Einw LVgl '!E20,0)</f>
        <v>17310</v>
      </c>
      <c r="F20" s="85">
        <f>ROUND('4.1.1 BIP-LVgl-n'!F20*1000/'6.3 Einw LVgl '!F20,0)</f>
        <v>33914</v>
      </c>
      <c r="G20" s="85">
        <f>ROUND('4.1.1 BIP-LVgl-n'!G20*1000/'6.3 Einw LVgl '!G20,0)</f>
        <v>46539</v>
      </c>
      <c r="H20" s="85">
        <f>ROUND('4.1.1 BIP-LVgl-n'!H20*1000/'6.3 Einw LVgl '!H20,0)</f>
        <v>32195</v>
      </c>
      <c r="I20" s="85">
        <f>ROUND('4.1.1 BIP-LVgl-n'!I20*1000/'6.3 Einw LVgl '!I20,0)</f>
        <v>16527</v>
      </c>
      <c r="J20" s="85">
        <f>ROUND('4.1.1 BIP-LVgl-n'!J20*1000/'6.3 Einw LVgl '!J20,0)</f>
        <v>23423</v>
      </c>
      <c r="K20" s="85">
        <f>ROUND('4.1.1 BIP-LVgl-n'!K20*1000/'6.3 Einw LVgl '!K20,0)</f>
        <v>26051</v>
      </c>
      <c r="L20" s="85">
        <f>ROUND('4.1.1 BIP-LVgl-n'!L20*1000/'6.3 Einw LVgl '!L20,0)</f>
        <v>23242</v>
      </c>
      <c r="M20" s="85">
        <f>ROUND('4.1.1 BIP-LVgl-n'!M20*1000/'6.3 Einw LVgl '!M20,0)</f>
        <v>23860</v>
      </c>
      <c r="N20" s="85">
        <f>ROUND('4.1.1 BIP-LVgl-n'!N20*1000/'6.3 Einw LVgl '!N20,0)</f>
        <v>17176</v>
      </c>
      <c r="O20" s="85">
        <f>ROUND('4.1.1 BIP-LVgl-n'!O20*1000/'6.3 Einw LVgl '!O20,0)</f>
        <v>16247</v>
      </c>
      <c r="P20" s="85">
        <f>ROUND('4.1.1 BIP-LVgl-n'!P20*1000/'6.3 Einw LVgl '!P20,0)</f>
        <v>23055</v>
      </c>
      <c r="Q20" s="85">
        <f>ROUND('4.1.1 BIP-LVgl-n'!Q20*1000/'6.3 Einw LVgl '!Q20,0)</f>
        <v>16323</v>
      </c>
      <c r="R20" s="85">
        <f>ROUND('4.1.1 BIP-LVgl-n'!R20*1000/'6.3 Einw LVgl '!R20,0)</f>
        <v>25892</v>
      </c>
      <c r="S20" s="85">
        <f>ROUND('4.1.1 BIP-LVgl-n'!S20*1000/'6.3 Einw LVgl '!S20,0)</f>
        <v>27840</v>
      </c>
      <c r="T20" s="85">
        <f>ROUND('4.1.1 BIP-LVgl-n'!T20*1000/'6.3 Einw LVgl '!T20,0)</f>
        <v>16792</v>
      </c>
      <c r="U20" s="3" t="s">
        <v>3</v>
      </c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</row>
    <row r="21" spans="1:55" s="35" customFormat="1" ht="11.85" customHeight="1">
      <c r="A21" s="2" t="s">
        <v>38</v>
      </c>
      <c r="B21" s="84">
        <f>ROUND('4.1.1 BIP-LVgl-n'!B21*1000/'6.3 Einw LVgl '!B21,0)</f>
        <v>31041</v>
      </c>
      <c r="C21" s="85">
        <f>ROUND('4.1.1 BIP-LVgl-n'!C21*1000/'6.3 Einw LVgl '!C21,0)</f>
        <v>30499</v>
      </c>
      <c r="D21" s="85">
        <f>ROUND('4.1.1 BIP-LVgl-n'!D21*1000/'6.3 Einw LVgl '!D21,0)</f>
        <v>26250</v>
      </c>
      <c r="E21" s="85">
        <f>ROUND('4.1.1 BIP-LVgl-n'!E21*1000/'6.3 Einw LVgl '!E21,0)</f>
        <v>17777</v>
      </c>
      <c r="F21" s="85">
        <f>ROUND('4.1.1 BIP-LVgl-n'!F21*1000/'6.3 Einw LVgl '!F21,0)</f>
        <v>35221</v>
      </c>
      <c r="G21" s="85">
        <f>ROUND('4.1.1 BIP-LVgl-n'!G21*1000/'6.3 Einw LVgl '!G21,0)</f>
        <v>48924</v>
      </c>
      <c r="H21" s="85">
        <f>ROUND('4.1.1 BIP-LVgl-n'!H21*1000/'6.3 Einw LVgl '!H21,0)</f>
        <v>33343</v>
      </c>
      <c r="I21" s="85">
        <f>ROUND('4.1.1 BIP-LVgl-n'!I21*1000/'6.3 Einw LVgl '!I21,0)</f>
        <v>16926</v>
      </c>
      <c r="J21" s="85">
        <f>ROUND('4.1.1 BIP-LVgl-n'!J21*1000/'6.3 Einw LVgl '!J21,0)</f>
        <v>23797</v>
      </c>
      <c r="K21" s="85">
        <f>ROUND('4.1.1 BIP-LVgl-n'!K21*1000/'6.3 Einw LVgl '!K21,0)</f>
        <v>26613</v>
      </c>
      <c r="L21" s="85">
        <f>ROUND('4.1.1 BIP-LVgl-n'!L21*1000/'6.3 Einw LVgl '!L21,0)</f>
        <v>23250</v>
      </c>
      <c r="M21" s="85">
        <f>ROUND('4.1.1 BIP-LVgl-n'!M21*1000/'6.3 Einw LVgl '!M21,0)</f>
        <v>24459</v>
      </c>
      <c r="N21" s="85">
        <f>ROUND('4.1.1 BIP-LVgl-n'!N21*1000/'6.3 Einw LVgl '!N21,0)</f>
        <v>17900</v>
      </c>
      <c r="O21" s="85">
        <f>ROUND('4.1.1 BIP-LVgl-n'!O21*1000/'6.3 Einw LVgl '!O21,0)</f>
        <v>16722</v>
      </c>
      <c r="P21" s="85">
        <f>ROUND('4.1.1 BIP-LVgl-n'!P21*1000/'6.3 Einw LVgl '!P21,0)</f>
        <v>23644</v>
      </c>
      <c r="Q21" s="85">
        <f>ROUND('4.1.1 BIP-LVgl-n'!Q21*1000/'6.3 Einw LVgl '!Q21,0)</f>
        <v>16898</v>
      </c>
      <c r="R21" s="85">
        <f>ROUND('4.1.1 BIP-LVgl-n'!R21*1000/'6.3 Einw LVgl '!R21,0)</f>
        <v>26651</v>
      </c>
      <c r="S21" s="85">
        <f>ROUND('4.1.1 BIP-LVgl-n'!S21*1000/'6.3 Einw LVgl '!S21,0)</f>
        <v>28640</v>
      </c>
      <c r="T21" s="85">
        <f>ROUND('4.1.1 BIP-LVgl-n'!T21*1000/'6.3 Einw LVgl '!T21,0)</f>
        <v>17354</v>
      </c>
      <c r="U21" s="3" t="s">
        <v>38</v>
      </c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</row>
    <row r="22" spans="1:55" s="35" customFormat="1" ht="11.85" customHeight="1">
      <c r="A22" s="2" t="s">
        <v>39</v>
      </c>
      <c r="B22" s="84">
        <f>ROUND('4.1.1 BIP-LVgl-n'!B22*1000/'6.3 Einw LVgl '!B22,0)</f>
        <v>31110</v>
      </c>
      <c r="C22" s="85">
        <f>ROUND('4.1.1 BIP-LVgl-n'!C22*1000/'6.3 Einw LVgl '!C22,0)</f>
        <v>31025</v>
      </c>
      <c r="D22" s="85">
        <f>ROUND('4.1.1 BIP-LVgl-n'!D22*1000/'6.3 Einw LVgl '!D22,0)</f>
        <v>26200</v>
      </c>
      <c r="E22" s="85">
        <f>ROUND('4.1.1 BIP-LVgl-n'!E22*1000/'6.3 Einw LVgl '!E22,0)</f>
        <v>18051</v>
      </c>
      <c r="F22" s="85">
        <f>ROUND('4.1.1 BIP-LVgl-n'!F22*1000/'6.3 Einw LVgl '!F22,0)</f>
        <v>36086</v>
      </c>
      <c r="G22" s="85">
        <f>ROUND('4.1.1 BIP-LVgl-n'!G22*1000/'6.3 Einw LVgl '!G22,0)</f>
        <v>49416</v>
      </c>
      <c r="H22" s="85">
        <f>ROUND('4.1.1 BIP-LVgl-n'!H22*1000/'6.3 Einw LVgl '!H22,0)</f>
        <v>33409</v>
      </c>
      <c r="I22" s="85">
        <f>ROUND('4.1.1 BIP-LVgl-n'!I22*1000/'6.3 Einw LVgl '!I22,0)</f>
        <v>17205</v>
      </c>
      <c r="J22" s="85">
        <f>ROUND('4.1.1 BIP-LVgl-n'!J22*1000/'6.3 Einw LVgl '!J22,0)</f>
        <v>23611</v>
      </c>
      <c r="K22" s="85">
        <f>ROUND('4.1.1 BIP-LVgl-n'!K22*1000/'6.3 Einw LVgl '!K22,0)</f>
        <v>27003</v>
      </c>
      <c r="L22" s="85">
        <f>ROUND('4.1.1 BIP-LVgl-n'!L22*1000/'6.3 Einw LVgl '!L22,0)</f>
        <v>23650</v>
      </c>
      <c r="M22" s="85">
        <f>ROUND('4.1.1 BIP-LVgl-n'!M22*1000/'6.3 Einw LVgl '!M22,0)</f>
        <v>24473</v>
      </c>
      <c r="N22" s="85">
        <f>ROUND('4.1.1 BIP-LVgl-n'!N22*1000/'6.3 Einw LVgl '!N22,0)</f>
        <v>18687</v>
      </c>
      <c r="O22" s="85">
        <f>ROUND('4.1.1 BIP-LVgl-n'!O22*1000/'6.3 Einw LVgl '!O22,0)</f>
        <v>17506</v>
      </c>
      <c r="P22" s="85">
        <f>ROUND('4.1.1 BIP-LVgl-n'!P22*1000/'6.3 Einw LVgl '!P22,0)</f>
        <v>23228</v>
      </c>
      <c r="Q22" s="85">
        <f>ROUND('4.1.1 BIP-LVgl-n'!Q22*1000/'6.3 Einw LVgl '!Q22,0)</f>
        <v>17273</v>
      </c>
      <c r="R22" s="85">
        <f>ROUND('4.1.1 BIP-LVgl-n'!R22*1000/'6.3 Einw LVgl '!R22,0)</f>
        <v>26945</v>
      </c>
      <c r="S22" s="85">
        <f>ROUND('4.1.1 BIP-LVgl-n'!S22*1000/'6.3 Einw LVgl '!S22,0)</f>
        <v>28872</v>
      </c>
      <c r="T22" s="85">
        <f>ROUND('4.1.1 BIP-LVgl-n'!T22*1000/'6.3 Einw LVgl '!T22,0)</f>
        <v>17906</v>
      </c>
      <c r="U22" s="3" t="s">
        <v>39</v>
      </c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</row>
    <row r="23" spans="1:55" s="35" customFormat="1" ht="11.85" customHeight="1">
      <c r="A23" s="2" t="s">
        <v>40</v>
      </c>
      <c r="B23" s="84">
        <f>ROUND('4.1.1 BIP-LVgl-n'!B23*1000/'6.3 Einw LVgl '!B23,0)</f>
        <v>31360</v>
      </c>
      <c r="C23" s="85">
        <f>ROUND('4.1.1 BIP-LVgl-n'!C23*1000/'6.3 Einw LVgl '!C23,0)</f>
        <v>30742</v>
      </c>
      <c r="D23" s="85">
        <f>ROUND('4.1.1 BIP-LVgl-n'!D23*1000/'6.3 Einw LVgl '!D23,0)</f>
        <v>26042</v>
      </c>
      <c r="E23" s="85">
        <f>ROUND('4.1.1 BIP-LVgl-n'!E23*1000/'6.3 Einw LVgl '!E23,0)</f>
        <v>18266</v>
      </c>
      <c r="F23" s="85">
        <f>ROUND('4.1.1 BIP-LVgl-n'!F23*1000/'6.3 Einw LVgl '!F23,0)</f>
        <v>36954</v>
      </c>
      <c r="G23" s="85">
        <f>ROUND('4.1.1 BIP-LVgl-n'!G23*1000/'6.3 Einw LVgl '!G23,0)</f>
        <v>49638</v>
      </c>
      <c r="H23" s="85">
        <f>ROUND('4.1.1 BIP-LVgl-n'!H23*1000/'6.3 Einw LVgl '!H23,0)</f>
        <v>34330</v>
      </c>
      <c r="I23" s="85">
        <f>ROUND('4.1.1 BIP-LVgl-n'!I23*1000/'6.3 Einw LVgl '!I23,0)</f>
        <v>17468</v>
      </c>
      <c r="J23" s="85">
        <f>ROUND('4.1.1 BIP-LVgl-n'!J23*1000/'6.3 Einw LVgl '!J23,0)</f>
        <v>23749</v>
      </c>
      <c r="K23" s="85">
        <f>ROUND('4.1.1 BIP-LVgl-n'!K23*1000/'6.3 Einw LVgl '!K23,0)</f>
        <v>27007</v>
      </c>
      <c r="L23" s="85">
        <f>ROUND('4.1.1 BIP-LVgl-n'!L23*1000/'6.3 Einw LVgl '!L23,0)</f>
        <v>23780</v>
      </c>
      <c r="M23" s="85">
        <f>ROUND('4.1.1 BIP-LVgl-n'!M23*1000/'6.3 Einw LVgl '!M23,0)</f>
        <v>24791</v>
      </c>
      <c r="N23" s="85">
        <f>ROUND('4.1.1 BIP-LVgl-n'!N23*1000/'6.3 Einw LVgl '!N23,0)</f>
        <v>19231</v>
      </c>
      <c r="O23" s="85">
        <f>ROUND('4.1.1 BIP-LVgl-n'!O23*1000/'6.3 Einw LVgl '!O23,0)</f>
        <v>17818</v>
      </c>
      <c r="P23" s="85">
        <f>ROUND('4.1.1 BIP-LVgl-n'!P23*1000/'6.3 Einw LVgl '!P23,0)</f>
        <v>23411</v>
      </c>
      <c r="Q23" s="85">
        <f>ROUND('4.1.1 BIP-LVgl-n'!Q23*1000/'6.3 Einw LVgl '!Q23,0)</f>
        <v>17769</v>
      </c>
      <c r="R23" s="85">
        <f>ROUND('4.1.1 BIP-LVgl-n'!R23*1000/'6.3 Einw LVgl '!R23,0)</f>
        <v>27120</v>
      </c>
      <c r="S23" s="85">
        <f>ROUND('4.1.1 BIP-LVgl-n'!S23*1000/'6.3 Einw LVgl '!S23,0)</f>
        <v>29000</v>
      </c>
      <c r="T23" s="85">
        <f>ROUND('4.1.1 BIP-LVgl-n'!T23*1000/'6.3 Einw LVgl '!T23,0)</f>
        <v>18300</v>
      </c>
      <c r="U23" s="3" t="s">
        <v>40</v>
      </c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</row>
    <row r="24" spans="1:55" s="35" customFormat="1" ht="11.85" customHeight="1">
      <c r="A24" s="2" t="s">
        <v>41</v>
      </c>
      <c r="B24" s="84">
        <f>ROUND('4.1.1 BIP-LVgl-n'!B24*1000/'6.3 Einw LVgl '!B24,0)</f>
        <v>31705</v>
      </c>
      <c r="C24" s="85">
        <f>ROUND('4.1.1 BIP-LVgl-n'!C24*1000/'6.3 Einw LVgl '!C24,0)</f>
        <v>31702</v>
      </c>
      <c r="D24" s="85">
        <f>ROUND('4.1.1 BIP-LVgl-n'!D24*1000/'6.3 Einw LVgl '!D24,0)</f>
        <v>26157</v>
      </c>
      <c r="E24" s="85">
        <f>ROUND('4.1.1 BIP-LVgl-n'!E24*1000/'6.3 Einw LVgl '!E24,0)</f>
        <v>18816</v>
      </c>
      <c r="F24" s="85">
        <f>ROUND('4.1.1 BIP-LVgl-n'!F24*1000/'6.3 Einw LVgl '!F24,0)</f>
        <v>37211</v>
      </c>
      <c r="G24" s="85">
        <f>ROUND('4.1.1 BIP-LVgl-n'!G24*1000/'6.3 Einw LVgl '!G24,0)</f>
        <v>50837</v>
      </c>
      <c r="H24" s="85">
        <f>ROUND('4.1.1 BIP-LVgl-n'!H24*1000/'6.3 Einw LVgl '!H24,0)</f>
        <v>34838</v>
      </c>
      <c r="I24" s="85">
        <f>ROUND('4.1.1 BIP-LVgl-n'!I24*1000/'6.3 Einw LVgl '!I24,0)</f>
        <v>17826</v>
      </c>
      <c r="J24" s="85">
        <f>ROUND('4.1.1 BIP-LVgl-n'!J24*1000/'6.3 Einw LVgl '!J24,0)</f>
        <v>24351</v>
      </c>
      <c r="K24" s="85">
        <f>ROUND('4.1.1 BIP-LVgl-n'!K24*1000/'6.3 Einw LVgl '!K24,0)</f>
        <v>27766</v>
      </c>
      <c r="L24" s="85">
        <f>ROUND('4.1.1 BIP-LVgl-n'!L24*1000/'6.3 Einw LVgl '!L24,0)</f>
        <v>24501</v>
      </c>
      <c r="M24" s="85">
        <f>ROUND('4.1.1 BIP-LVgl-n'!M24*1000/'6.3 Einw LVgl '!M24,0)</f>
        <v>25994</v>
      </c>
      <c r="N24" s="85">
        <f>ROUND('4.1.1 BIP-LVgl-n'!N24*1000/'6.3 Einw LVgl '!N24,0)</f>
        <v>19901</v>
      </c>
      <c r="O24" s="85">
        <f>ROUND('4.1.1 BIP-LVgl-n'!O24*1000/'6.3 Einw LVgl '!O24,0)</f>
        <v>18379</v>
      </c>
      <c r="P24" s="85">
        <f>ROUND('4.1.1 BIP-LVgl-n'!P24*1000/'6.3 Einw LVgl '!P24,0)</f>
        <v>23880</v>
      </c>
      <c r="Q24" s="85">
        <f>ROUND('4.1.1 BIP-LVgl-n'!Q24*1000/'6.3 Einw LVgl '!Q24,0)</f>
        <v>18324</v>
      </c>
      <c r="R24" s="85">
        <f>ROUND('4.1.1 BIP-LVgl-n'!R24*1000/'6.3 Einw LVgl '!R24,0)</f>
        <v>27776</v>
      </c>
      <c r="S24" s="85">
        <f>ROUND('4.1.1 BIP-LVgl-n'!S24*1000/'6.3 Einw LVgl '!S24,0)</f>
        <v>29686</v>
      </c>
      <c r="T24" s="85">
        <f>ROUND('4.1.1 BIP-LVgl-n'!T24*1000/'6.3 Einw LVgl '!T24,0)</f>
        <v>18868</v>
      </c>
      <c r="U24" s="3" t="s">
        <v>41</v>
      </c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</row>
    <row r="25" spans="1:55" s="35" customFormat="1" ht="11.85" customHeight="1">
      <c r="A25" s="2" t="s">
        <v>43</v>
      </c>
      <c r="B25" s="84">
        <f>ROUND('4.1.1 BIP-LVgl-n'!B25*1000/'6.3 Einw LVgl '!B25,0)</f>
        <v>31917</v>
      </c>
      <c r="C25" s="85">
        <f>ROUND('4.1.1 BIP-LVgl-n'!C25*1000/'6.3 Einw LVgl '!C25,0)</f>
        <v>32124</v>
      </c>
      <c r="D25" s="85">
        <f>ROUND('4.1.1 BIP-LVgl-n'!D25*1000/'6.3 Einw LVgl '!D25,0)</f>
        <v>26741</v>
      </c>
      <c r="E25" s="85">
        <f>ROUND('4.1.1 BIP-LVgl-n'!E25*1000/'6.3 Einw LVgl '!E25,0)</f>
        <v>19140</v>
      </c>
      <c r="F25" s="85">
        <f>ROUND('4.1.1 BIP-LVgl-n'!F25*1000/'6.3 Einw LVgl '!F25,0)</f>
        <v>37841</v>
      </c>
      <c r="G25" s="85">
        <f>ROUND('4.1.1 BIP-LVgl-n'!G25*1000/'6.3 Einw LVgl '!G25,0)</f>
        <v>51832</v>
      </c>
      <c r="H25" s="85">
        <f>ROUND('4.1.1 BIP-LVgl-n'!H25*1000/'6.3 Einw LVgl '!H25,0)</f>
        <v>35068</v>
      </c>
      <c r="I25" s="85">
        <f>ROUND('4.1.1 BIP-LVgl-n'!I25*1000/'6.3 Einw LVgl '!I25,0)</f>
        <v>17984</v>
      </c>
      <c r="J25" s="85">
        <f>ROUND('4.1.1 BIP-LVgl-n'!J25*1000/'6.3 Einw LVgl '!J25,0)</f>
        <v>25010</v>
      </c>
      <c r="K25" s="85">
        <f>ROUND('4.1.1 BIP-LVgl-n'!K25*1000/'6.3 Einw LVgl '!K25,0)</f>
        <v>28090</v>
      </c>
      <c r="L25" s="85">
        <f>ROUND('4.1.1 BIP-LVgl-n'!L25*1000/'6.3 Einw LVgl '!L25,0)</f>
        <v>24567</v>
      </c>
      <c r="M25" s="85">
        <f>ROUND('4.1.1 BIP-LVgl-n'!M25*1000/'6.3 Einw LVgl '!M25,0)</f>
        <v>27397</v>
      </c>
      <c r="N25" s="85">
        <f>ROUND('4.1.1 BIP-LVgl-n'!N25*1000/'6.3 Einw LVgl '!N25,0)</f>
        <v>19980</v>
      </c>
      <c r="O25" s="85">
        <f>ROUND('4.1.1 BIP-LVgl-n'!O25*1000/'6.3 Einw LVgl '!O25,0)</f>
        <v>18580</v>
      </c>
      <c r="P25" s="85">
        <f>ROUND('4.1.1 BIP-LVgl-n'!P25*1000/'6.3 Einw LVgl '!P25,0)</f>
        <v>23985</v>
      </c>
      <c r="Q25" s="85">
        <f>ROUND('4.1.1 BIP-LVgl-n'!Q25*1000/'6.3 Einw LVgl '!Q25,0)</f>
        <v>18485</v>
      </c>
      <c r="R25" s="85">
        <f>ROUND('4.1.1 BIP-LVgl-n'!R25*1000/'6.3 Einw LVgl '!R25,0)</f>
        <v>28134</v>
      </c>
      <c r="S25" s="85">
        <f>ROUND('4.1.1 BIP-LVgl-n'!S25*1000/'6.3 Einw LVgl '!S25,0)</f>
        <v>30057</v>
      </c>
      <c r="T25" s="85">
        <f>ROUND('4.1.1 BIP-LVgl-n'!T25*1000/'6.3 Einw LVgl '!T25,0)</f>
        <v>19041</v>
      </c>
      <c r="U25" s="3" t="s">
        <v>43</v>
      </c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</row>
    <row r="26" spans="1:55" s="35" customFormat="1" ht="11.85" customHeight="1">
      <c r="A26" s="2" t="s">
        <v>96</v>
      </c>
      <c r="B26" s="84">
        <f>ROUND('4.1.1 BIP-LVgl-n'!B26*1000/'6.3 Einw LVgl '!B26,0)</f>
        <v>33965</v>
      </c>
      <c r="C26" s="85">
        <f>ROUND('4.1.1 BIP-LVgl-n'!C26*1000/'6.3 Einw LVgl '!C26,0)</f>
        <v>33462</v>
      </c>
      <c r="D26" s="85">
        <f>ROUND('4.1.1 BIP-LVgl-n'!D26*1000/'6.3 Einw LVgl '!D26,0)</f>
        <v>27781</v>
      </c>
      <c r="E26" s="85">
        <f>ROUND('4.1.1 BIP-LVgl-n'!E26*1000/'6.3 Einw LVgl '!E26,0)</f>
        <v>20145</v>
      </c>
      <c r="F26" s="85">
        <f>ROUND('4.1.1 BIP-LVgl-n'!F26*1000/'6.3 Einw LVgl '!F26,0)</f>
        <v>39716</v>
      </c>
      <c r="G26" s="85">
        <f>ROUND('4.1.1 BIP-LVgl-n'!G26*1000/'6.3 Einw LVgl '!G26,0)</f>
        <v>52365</v>
      </c>
      <c r="H26" s="85">
        <f>ROUND('4.1.1 BIP-LVgl-n'!H26*1000/'6.3 Einw LVgl '!H26,0)</f>
        <v>36301</v>
      </c>
      <c r="I26" s="85">
        <f>ROUND('4.1.1 BIP-LVgl-n'!I26*1000/'6.3 Einw LVgl '!I26,0)</f>
        <v>18727</v>
      </c>
      <c r="J26" s="85">
        <f>ROUND('4.1.1 BIP-LVgl-n'!J26*1000/'6.3 Einw LVgl '!J26,0)</f>
        <v>26269</v>
      </c>
      <c r="K26" s="85">
        <f>ROUND('4.1.1 BIP-LVgl-n'!K26*1000/'6.3 Einw LVgl '!K26,0)</f>
        <v>29119</v>
      </c>
      <c r="L26" s="85">
        <f>ROUND('4.1.1 BIP-LVgl-n'!L26*1000/'6.3 Einw LVgl '!L26,0)</f>
        <v>25558</v>
      </c>
      <c r="M26" s="85">
        <f>ROUND('4.1.1 BIP-LVgl-n'!M26*1000/'6.3 Einw LVgl '!M26,0)</f>
        <v>28777</v>
      </c>
      <c r="N26" s="85">
        <f>ROUND('4.1.1 BIP-LVgl-n'!N26*1000/'6.3 Einw LVgl '!N26,0)</f>
        <v>21135</v>
      </c>
      <c r="O26" s="85">
        <f>ROUND('4.1.1 BIP-LVgl-n'!O26*1000/'6.3 Einw LVgl '!O26,0)</f>
        <v>19661</v>
      </c>
      <c r="P26" s="85">
        <f>ROUND('4.1.1 BIP-LVgl-n'!P26*1000/'6.3 Einw LVgl '!P26,0)</f>
        <v>24722</v>
      </c>
      <c r="Q26" s="85">
        <f>ROUND('4.1.1 BIP-LVgl-n'!Q26*1000/'6.3 Einw LVgl '!Q26,0)</f>
        <v>19467</v>
      </c>
      <c r="R26" s="85">
        <f>ROUND('4.1.1 BIP-LVgl-n'!R26*1000/'6.3 Einw LVgl '!R26,0)</f>
        <v>29383</v>
      </c>
      <c r="S26" s="85">
        <f>ROUND('4.1.1 BIP-LVgl-n'!S26*1000/'6.3 Einw LVgl '!S26,0)</f>
        <v>31347</v>
      </c>
      <c r="T26" s="85">
        <f>ROUND('4.1.1 BIP-LVgl-n'!T26*1000/'6.3 Einw LVgl '!T26,0)</f>
        <v>20072</v>
      </c>
      <c r="U26" s="3" t="s">
        <v>96</v>
      </c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</row>
    <row r="27" spans="1:55" s="35" customFormat="1" ht="11.85" customHeight="1">
      <c r="A27" s="2" t="s">
        <v>98</v>
      </c>
      <c r="B27" s="84">
        <f>ROUND('4.1.1 BIP-LVgl-n'!B27*1000/'6.3 Einw LVgl '!B27,0)</f>
        <v>35860</v>
      </c>
      <c r="C27" s="85">
        <f>ROUND('4.1.1 BIP-LVgl-n'!C27*1000/'6.3 Einw LVgl '!C27,0)</f>
        <v>35040</v>
      </c>
      <c r="D27" s="85">
        <f>ROUND('4.1.1 BIP-LVgl-n'!D27*1000/'6.3 Einw LVgl '!D27,0)</f>
        <v>29001</v>
      </c>
      <c r="E27" s="85">
        <f>ROUND('4.1.1 BIP-LVgl-n'!E27*1000/'6.3 Einw LVgl '!E27,0)</f>
        <v>21074</v>
      </c>
      <c r="F27" s="85">
        <f>ROUND('4.1.1 BIP-LVgl-n'!F27*1000/'6.3 Einw LVgl '!F27,0)</f>
        <v>41139</v>
      </c>
      <c r="G27" s="85">
        <f>ROUND('4.1.1 BIP-LVgl-n'!G27*1000/'6.3 Einw LVgl '!G27,0)</f>
        <v>53925</v>
      </c>
      <c r="H27" s="85">
        <f>ROUND('4.1.1 BIP-LVgl-n'!H27*1000/'6.3 Einw LVgl '!H27,0)</f>
        <v>37731</v>
      </c>
      <c r="I27" s="85">
        <f>ROUND('4.1.1 BIP-LVgl-n'!I27*1000/'6.3 Einw LVgl '!I27,0)</f>
        <v>19863</v>
      </c>
      <c r="J27" s="85">
        <f>ROUND('4.1.1 BIP-LVgl-n'!J27*1000/'6.3 Einw LVgl '!J27,0)</f>
        <v>27478</v>
      </c>
      <c r="K27" s="85">
        <f>ROUND('4.1.1 BIP-LVgl-n'!K27*1000/'6.3 Einw LVgl '!K27,0)</f>
        <v>30891</v>
      </c>
      <c r="L27" s="85">
        <f>ROUND('4.1.1 BIP-LVgl-n'!L27*1000/'6.3 Einw LVgl '!L27,0)</f>
        <v>26709</v>
      </c>
      <c r="M27" s="85">
        <f>ROUND('4.1.1 BIP-LVgl-n'!M27*1000/'6.3 Einw LVgl '!M27,0)</f>
        <v>30323</v>
      </c>
      <c r="N27" s="85">
        <f>ROUND('4.1.1 BIP-LVgl-n'!N27*1000/'6.3 Einw LVgl '!N27,0)</f>
        <v>22243</v>
      </c>
      <c r="O27" s="85">
        <f>ROUND('4.1.1 BIP-LVgl-n'!O27*1000/'6.3 Einw LVgl '!O27,0)</f>
        <v>20807</v>
      </c>
      <c r="P27" s="85">
        <f>ROUND('4.1.1 BIP-LVgl-n'!P27*1000/'6.3 Einw LVgl '!P27,0)</f>
        <v>25314</v>
      </c>
      <c r="Q27" s="85">
        <f>ROUND('4.1.1 BIP-LVgl-n'!Q27*1000/'6.3 Einw LVgl '!Q27,0)</f>
        <v>20529</v>
      </c>
      <c r="R27" s="85">
        <f>ROUND('4.1.1 BIP-LVgl-n'!R27*1000/'6.3 Einw LVgl '!R27,0)</f>
        <v>30862</v>
      </c>
      <c r="S27" s="85">
        <f>ROUND('4.1.1 BIP-LVgl-n'!S27*1000/'6.3 Einw LVgl '!S27,0)</f>
        <v>32906</v>
      </c>
      <c r="T27" s="85">
        <f>ROUND('4.1.1 BIP-LVgl-n'!T27*1000/'6.3 Einw LVgl '!T27,0)</f>
        <v>21149</v>
      </c>
      <c r="U27" s="3" t="s">
        <v>98</v>
      </c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</row>
    <row r="28" spans="1:55" s="35" customFormat="1" ht="11.85" customHeight="1">
      <c r="A28" s="2" t="s">
        <v>99</v>
      </c>
      <c r="B28" s="84">
        <f>ROUND('4.1.1 BIP-LVgl-n'!B28*1000/'6.3 Einw LVgl '!B28,0)</f>
        <v>36350</v>
      </c>
      <c r="C28" s="85">
        <f>ROUND('4.1.1 BIP-LVgl-n'!C28*1000/'6.3 Einw LVgl '!C28,0)</f>
        <v>35287</v>
      </c>
      <c r="D28" s="85">
        <f>ROUND('4.1.1 BIP-LVgl-n'!D28*1000/'6.3 Einw LVgl '!D28,0)</f>
        <v>30305</v>
      </c>
      <c r="E28" s="85">
        <f>ROUND('4.1.1 BIP-LVgl-n'!E28*1000/'6.3 Einw LVgl '!E28,0)</f>
        <v>21920</v>
      </c>
      <c r="F28" s="85">
        <f>ROUND('4.1.1 BIP-LVgl-n'!F28*1000/'6.3 Einw LVgl '!F28,0)</f>
        <v>41753</v>
      </c>
      <c r="G28" s="85">
        <f>ROUND('4.1.1 BIP-LVgl-n'!G28*1000/'6.3 Einw LVgl '!G28,0)</f>
        <v>55560</v>
      </c>
      <c r="H28" s="85">
        <f>ROUND('4.1.1 BIP-LVgl-n'!H28*1000/'6.3 Einw LVgl '!H28,0)</f>
        <v>38306</v>
      </c>
      <c r="I28" s="85">
        <f>ROUND('4.1.1 BIP-LVgl-n'!I28*1000/'6.3 Einw LVgl '!I28,0)</f>
        <v>20556</v>
      </c>
      <c r="J28" s="85">
        <f>ROUND('4.1.1 BIP-LVgl-n'!J28*1000/'6.3 Einw LVgl '!J28,0)</f>
        <v>28323</v>
      </c>
      <c r="K28" s="85">
        <f>ROUND('4.1.1 BIP-LVgl-n'!K28*1000/'6.3 Einw LVgl '!K28,0)</f>
        <v>31739</v>
      </c>
      <c r="L28" s="85">
        <f>ROUND('4.1.1 BIP-LVgl-n'!L28*1000/'6.3 Einw LVgl '!L28,0)</f>
        <v>27172</v>
      </c>
      <c r="M28" s="85">
        <f>ROUND('4.1.1 BIP-LVgl-n'!M28*1000/'6.3 Einw LVgl '!M28,0)</f>
        <v>30883</v>
      </c>
      <c r="N28" s="85">
        <f>ROUND('4.1.1 BIP-LVgl-n'!N28*1000/'6.3 Einw LVgl '!N28,0)</f>
        <v>22640</v>
      </c>
      <c r="O28" s="85">
        <f>ROUND('4.1.1 BIP-LVgl-n'!O28*1000/'6.3 Einw LVgl '!O28,0)</f>
        <v>21402</v>
      </c>
      <c r="P28" s="85">
        <f>ROUND('4.1.1 BIP-LVgl-n'!P28*1000/'6.3 Einw LVgl '!P28,0)</f>
        <v>26128</v>
      </c>
      <c r="Q28" s="85">
        <f>ROUND('4.1.1 BIP-LVgl-n'!Q28*1000/'6.3 Einw LVgl '!Q28,0)</f>
        <v>20952</v>
      </c>
      <c r="R28" s="85">
        <f>ROUND('4.1.1 BIP-LVgl-n'!R28*1000/'6.3 Einw LVgl '!R28,0)</f>
        <v>31530</v>
      </c>
      <c r="S28" s="85">
        <f>ROUND('4.1.1 BIP-LVgl-n'!S28*1000/'6.3 Einw LVgl '!S28,0)</f>
        <v>33549</v>
      </c>
      <c r="T28" s="85">
        <f>ROUND('4.1.1 BIP-LVgl-n'!T28*1000/'6.3 Einw LVgl '!T28,0)</f>
        <v>21713</v>
      </c>
      <c r="U28" s="3" t="s">
        <v>99</v>
      </c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</row>
    <row r="29" spans="1:55" s="35" customFormat="1" ht="11.85" customHeight="1">
      <c r="A29" s="2" t="s">
        <v>101</v>
      </c>
      <c r="B29" s="84">
        <f>ROUND('4.1.1 BIP-LVgl-n'!B29*1000/'6.3 Einw LVgl '!B29,0)</f>
        <v>33692</v>
      </c>
      <c r="C29" s="85">
        <f>ROUND('4.1.1 BIP-LVgl-n'!C29*1000/'6.3 Einw LVgl '!C29,0)</f>
        <v>34615</v>
      </c>
      <c r="D29" s="85">
        <f>ROUND('4.1.1 BIP-LVgl-n'!D29*1000/'6.3 Einw LVgl '!D29,0)</f>
        <v>30339</v>
      </c>
      <c r="E29" s="85">
        <f>ROUND('4.1.1 BIP-LVgl-n'!E29*1000/'6.3 Einw LVgl '!E29,0)</f>
        <v>21542</v>
      </c>
      <c r="F29" s="85">
        <f>ROUND('4.1.1 BIP-LVgl-n'!F29*1000/'6.3 Einw LVgl '!F29,0)</f>
        <v>38111</v>
      </c>
      <c r="G29" s="85">
        <f>ROUND('4.1.1 BIP-LVgl-n'!G29*1000/'6.3 Einw LVgl '!G29,0)</f>
        <v>53644</v>
      </c>
      <c r="H29" s="85">
        <f>ROUND('4.1.1 BIP-LVgl-n'!H29*1000/'6.3 Einw LVgl '!H29,0)</f>
        <v>36729</v>
      </c>
      <c r="I29" s="85">
        <f>ROUND('4.1.1 BIP-LVgl-n'!I29*1000/'6.3 Einw LVgl '!I29,0)</f>
        <v>20574</v>
      </c>
      <c r="J29" s="85">
        <f>ROUND('4.1.1 BIP-LVgl-n'!J29*1000/'6.3 Einw LVgl '!J29,0)</f>
        <v>27201</v>
      </c>
      <c r="K29" s="85">
        <f>ROUND('4.1.1 BIP-LVgl-n'!K29*1000/'6.3 Einw LVgl '!K29,0)</f>
        <v>30634</v>
      </c>
      <c r="L29" s="85">
        <f>ROUND('4.1.1 BIP-LVgl-n'!L29*1000/'6.3 Einw LVgl '!L29,0)</f>
        <v>26464</v>
      </c>
      <c r="M29" s="85">
        <f>ROUND('4.1.1 BIP-LVgl-n'!M29*1000/'6.3 Einw LVgl '!M29,0)</f>
        <v>28181</v>
      </c>
      <c r="N29" s="85">
        <f>ROUND('4.1.1 BIP-LVgl-n'!N29*1000/'6.3 Einw LVgl '!N29,0)</f>
        <v>22139</v>
      </c>
      <c r="O29" s="85">
        <f>ROUND('4.1.1 BIP-LVgl-n'!O29*1000/'6.3 Einw LVgl '!O29,0)</f>
        <v>20701</v>
      </c>
      <c r="P29" s="85">
        <f>ROUND('4.1.1 BIP-LVgl-n'!P29*1000/'6.3 Einw LVgl '!P29,0)</f>
        <v>25444</v>
      </c>
      <c r="Q29" s="85">
        <f>ROUND('4.1.1 BIP-LVgl-n'!Q29*1000/'6.3 Einw LVgl '!Q29,0)</f>
        <v>20299</v>
      </c>
      <c r="R29" s="85">
        <f>ROUND('4.1.1 BIP-LVgl-n'!R29*1000/'6.3 Einw LVgl '!R29,0)</f>
        <v>30388</v>
      </c>
      <c r="S29" s="85">
        <f>ROUND('4.1.1 BIP-LVgl-n'!S29*1000/'6.3 Einw LVgl '!S29,0)</f>
        <v>32204</v>
      </c>
      <c r="T29" s="85">
        <f>ROUND('4.1.1 BIP-LVgl-n'!T29*1000/'6.3 Einw LVgl '!T29,0)</f>
        <v>21240</v>
      </c>
      <c r="U29" s="3" t="s">
        <v>101</v>
      </c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</row>
    <row r="30" spans="1:55" s="35" customFormat="1" ht="11.85" customHeight="1">
      <c r="A30" s="2" t="s">
        <v>103</v>
      </c>
      <c r="B30" s="84">
        <f>ROUND('4.1.1 BIP-LVgl-n'!B30*1000/'6.3 Einw LVgl '!B30,0)</f>
        <v>36534</v>
      </c>
      <c r="C30" s="85">
        <f>ROUND('4.1.1 BIP-LVgl-n'!C30*1000/'6.3 Einw LVgl '!C30,0)</f>
        <v>36542</v>
      </c>
      <c r="D30" s="85">
        <f>ROUND('4.1.1 BIP-LVgl-n'!D30*1000/'6.3 Einw LVgl '!D30,0)</f>
        <v>31474</v>
      </c>
      <c r="E30" s="85">
        <f>ROUND('4.1.1 BIP-LVgl-n'!E30*1000/'6.3 Einw LVgl '!E30,0)</f>
        <v>22613</v>
      </c>
      <c r="F30" s="85">
        <f>ROUND('4.1.1 BIP-LVgl-n'!F30*1000/'6.3 Einw LVgl '!F30,0)</f>
        <v>40414</v>
      </c>
      <c r="G30" s="85">
        <f>ROUND('4.1.1 BIP-LVgl-n'!G30*1000/'6.3 Einw LVgl '!G30,0)</f>
        <v>55029</v>
      </c>
      <c r="H30" s="85">
        <f>ROUND('4.1.1 BIP-LVgl-n'!H30*1000/'6.3 Einw LVgl '!H30,0)</f>
        <v>37978</v>
      </c>
      <c r="I30" s="85">
        <f>ROUND('4.1.1 BIP-LVgl-n'!I30*1000/'6.3 Einw LVgl '!I30,0)</f>
        <v>21391</v>
      </c>
      <c r="J30" s="85">
        <f>ROUND('4.1.1 BIP-LVgl-n'!J30*1000/'6.3 Einw LVgl '!J30,0)</f>
        <v>28992</v>
      </c>
      <c r="K30" s="85">
        <f>ROUND('4.1.1 BIP-LVgl-n'!K30*1000/'6.3 Einw LVgl '!K30,0)</f>
        <v>31550</v>
      </c>
      <c r="L30" s="85">
        <f>ROUND('4.1.1 BIP-LVgl-n'!L30*1000/'6.3 Einw LVgl '!L30,0)</f>
        <v>28127</v>
      </c>
      <c r="M30" s="85">
        <f>ROUND('4.1.1 BIP-LVgl-n'!M30*1000/'6.3 Einw LVgl '!M30,0)</f>
        <v>29906</v>
      </c>
      <c r="N30" s="85">
        <f>ROUND('4.1.1 BIP-LVgl-n'!N30*1000/'6.3 Einw LVgl '!N30,0)</f>
        <v>23252</v>
      </c>
      <c r="O30" s="85">
        <f>ROUND('4.1.1 BIP-LVgl-n'!O30*1000/'6.3 Einw LVgl '!O30,0)</f>
        <v>22141</v>
      </c>
      <c r="P30" s="85">
        <f>ROUND('4.1.1 BIP-LVgl-n'!P30*1000/'6.3 Einw LVgl '!P30,0)</f>
        <v>26051</v>
      </c>
      <c r="Q30" s="85">
        <f>ROUND('4.1.1 BIP-LVgl-n'!Q30*1000/'6.3 Einw LVgl '!Q30,0)</f>
        <v>21703</v>
      </c>
      <c r="R30" s="85">
        <f>ROUND('4.1.1 BIP-LVgl-n'!R30*1000/'6.3 Einw LVgl '!R30,0)</f>
        <v>31942</v>
      </c>
      <c r="S30" s="85">
        <f>ROUND('4.1.1 BIP-LVgl-n'!S30*1000/'6.3 Einw LVgl '!S30,0)</f>
        <v>33842</v>
      </c>
      <c r="T30" s="85">
        <f>ROUND('4.1.1 BIP-LVgl-n'!T30*1000/'6.3 Einw LVgl '!T30,0)</f>
        <v>22418</v>
      </c>
      <c r="U30" s="3" t="s">
        <v>103</v>
      </c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</row>
    <row r="31" spans="1:55" s="35" customFormat="1" ht="11.85" customHeight="1">
      <c r="A31" s="2" t="s">
        <v>105</v>
      </c>
      <c r="B31" s="84">
        <f>ROUND('4.1.1 BIP-LVgl-n'!B31*1000/'6.3 Einw LVgl '!B31,0)</f>
        <v>38646</v>
      </c>
      <c r="C31" s="85">
        <f>ROUND('4.1.1 BIP-LVgl-n'!C31*1000/'6.3 Einw LVgl '!C31,0)</f>
        <v>38948</v>
      </c>
      <c r="D31" s="85">
        <f>ROUND('4.1.1 BIP-LVgl-n'!D31*1000/'6.3 Einw LVgl '!D31,0)</f>
        <v>32739</v>
      </c>
      <c r="E31" s="85">
        <f>ROUND('4.1.1 BIP-LVgl-n'!E31*1000/'6.3 Einw LVgl '!E31,0)</f>
        <v>23387</v>
      </c>
      <c r="F31" s="85">
        <f>ROUND('4.1.1 BIP-LVgl-n'!F31*1000/'6.3 Einw LVgl '!F31,0)</f>
        <v>41798</v>
      </c>
      <c r="G31" s="85">
        <f>ROUND('4.1.1 BIP-LVgl-n'!G31*1000/'6.3 Einw LVgl '!G31,0)</f>
        <v>55296</v>
      </c>
      <c r="H31" s="85">
        <f>ROUND('4.1.1 BIP-LVgl-n'!H31*1000/'6.3 Einw LVgl '!H31,0)</f>
        <v>39609</v>
      </c>
      <c r="I31" s="85">
        <f>ROUND('4.1.1 BIP-LVgl-n'!I31*1000/'6.3 Einw LVgl '!I31,0)</f>
        <v>22448</v>
      </c>
      <c r="J31" s="85">
        <f>ROUND('4.1.1 BIP-LVgl-n'!J31*1000/'6.3 Einw LVgl '!J31,0)</f>
        <v>30827</v>
      </c>
      <c r="K31" s="85">
        <f>ROUND('4.1.1 BIP-LVgl-n'!K31*1000/'6.3 Einw LVgl '!K31,0)</f>
        <v>32894</v>
      </c>
      <c r="L31" s="85">
        <f>ROUND('4.1.1 BIP-LVgl-n'!L31*1000/'6.3 Einw LVgl '!L31,0)</f>
        <v>29389</v>
      </c>
      <c r="M31" s="85">
        <f>ROUND('4.1.1 BIP-LVgl-n'!M31*1000/'6.3 Einw LVgl '!M31,0)</f>
        <v>31794</v>
      </c>
      <c r="N31" s="85">
        <f>ROUND('4.1.1 BIP-LVgl-n'!N31*1000/'6.3 Einw LVgl '!N31,0)</f>
        <v>24482</v>
      </c>
      <c r="O31" s="85">
        <f>ROUND('4.1.1 BIP-LVgl-n'!O31*1000/'6.3 Einw LVgl '!O31,0)</f>
        <v>22729</v>
      </c>
      <c r="P31" s="85">
        <f>ROUND('4.1.1 BIP-LVgl-n'!P31*1000/'6.3 Einw LVgl '!P31,0)</f>
        <v>27106</v>
      </c>
      <c r="Q31" s="85">
        <f>ROUND('4.1.1 BIP-LVgl-n'!Q31*1000/'6.3 Einw LVgl '!Q31,0)</f>
        <v>23133</v>
      </c>
      <c r="R31" s="85">
        <f>ROUND('4.1.1 BIP-LVgl-n'!R31*1000/'6.3 Einw LVgl '!R31,0)</f>
        <v>33554</v>
      </c>
      <c r="S31" s="85">
        <f>ROUND('4.1.1 BIP-LVgl-n'!S31*1000/'6.3 Einw LVgl '!S31,0)</f>
        <v>35573</v>
      </c>
      <c r="T31" s="85">
        <f>ROUND('4.1.1 BIP-LVgl-n'!T31*1000/'6.3 Einw LVgl '!T31,0)</f>
        <v>23456</v>
      </c>
      <c r="U31" s="3" t="s">
        <v>105</v>
      </c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</row>
    <row r="32" spans="1:55" s="35" customFormat="1" ht="11.85" customHeight="1">
      <c r="A32" s="2" t="s">
        <v>206</v>
      </c>
      <c r="B32" s="84">
        <f>ROUND('4.1.1 BIP-LVgl-n'!B32*1000/'6.3 Einw LVgl '!B32,0)</f>
        <v>39334</v>
      </c>
      <c r="C32" s="85">
        <f>ROUND('4.1.1 BIP-LVgl-n'!C32*1000/'6.3 Einw LVgl '!C32,0)</f>
        <v>39780</v>
      </c>
      <c r="D32" s="85">
        <f>ROUND('4.1.1 BIP-LVgl-n'!D32*1000/'6.3 Einw LVgl '!D32,0)</f>
        <v>32762</v>
      </c>
      <c r="E32" s="85">
        <f>ROUND('4.1.1 BIP-LVgl-n'!E32*1000/'6.3 Einw LVgl '!E32,0)</f>
        <v>24029</v>
      </c>
      <c r="F32" s="85">
        <f>ROUND('4.1.1 BIP-LVgl-n'!F32*1000/'6.3 Einw LVgl '!F32,0)</f>
        <v>43638</v>
      </c>
      <c r="G32" s="85">
        <f>ROUND('4.1.1 BIP-LVgl-n'!G32*1000/'6.3 Einw LVgl '!G32,0)</f>
        <v>56197</v>
      </c>
      <c r="H32" s="85">
        <f>ROUND('4.1.1 BIP-LVgl-n'!H32*1000/'6.3 Einw LVgl '!H32,0)</f>
        <v>39625</v>
      </c>
      <c r="I32" s="85">
        <f>ROUND('4.1.1 BIP-LVgl-n'!I32*1000/'6.3 Einw LVgl '!I32,0)</f>
        <v>22712</v>
      </c>
      <c r="J32" s="85">
        <f>ROUND('4.1.1 BIP-LVgl-n'!J32*1000/'6.3 Einw LVgl '!J32,0)</f>
        <v>31481</v>
      </c>
      <c r="K32" s="85">
        <f>ROUND('4.1.1 BIP-LVgl-n'!K32*1000/'6.3 Einw LVgl '!K32,0)</f>
        <v>33204</v>
      </c>
      <c r="L32" s="85">
        <f>ROUND('4.1.1 BIP-LVgl-n'!L32*1000/'6.3 Einw LVgl '!L32,0)</f>
        <v>30197</v>
      </c>
      <c r="M32" s="85">
        <f>ROUND('4.1.1 BIP-LVgl-n'!M32*1000/'6.3 Einw LVgl '!M32,0)</f>
        <v>32144</v>
      </c>
      <c r="N32" s="85">
        <f>ROUND('4.1.1 BIP-LVgl-n'!N32*1000/'6.3 Einw LVgl '!N32,0)</f>
        <v>25006</v>
      </c>
      <c r="O32" s="85">
        <f>ROUND('4.1.1 BIP-LVgl-n'!O32*1000/'6.3 Einw LVgl '!O32,0)</f>
        <v>23862</v>
      </c>
      <c r="P32" s="85">
        <f>ROUND('4.1.1 BIP-LVgl-n'!P32*1000/'6.3 Einw LVgl '!P32,0)</f>
        <v>28087</v>
      </c>
      <c r="Q32" s="85">
        <f>ROUND('4.1.1 BIP-LVgl-n'!Q32*1000/'6.3 Einw LVgl '!Q32,0)</f>
        <v>23604</v>
      </c>
      <c r="R32" s="85">
        <f>ROUND('4.1.1 BIP-LVgl-n'!R32*1000/'6.3 Einw LVgl '!R32,0)</f>
        <v>34135</v>
      </c>
      <c r="S32" s="85">
        <f>ROUND('4.1.1 BIP-LVgl-n'!S32*1000/'6.3 Einw LVgl '!S32,0)</f>
        <v>36163</v>
      </c>
      <c r="T32" s="85">
        <f>ROUND('4.1.1 BIP-LVgl-n'!T32*1000/'6.3 Einw LVgl '!T32,0)</f>
        <v>24072</v>
      </c>
      <c r="U32" s="3" t="s">
        <v>206</v>
      </c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</row>
    <row r="33" spans="1:55" s="35" customFormat="1" ht="11.85" customHeight="1">
      <c r="A33" s="2" t="s">
        <v>229</v>
      </c>
      <c r="B33" s="84">
        <f>ROUND('4.1.1 BIP-LVgl-n'!B33*1000/'6.3 Einw LVgl '!B33,0)</f>
        <v>40128</v>
      </c>
      <c r="C33" s="85">
        <f>ROUND('4.1.1 BIP-LVgl-n'!C33*1000/'6.3 Einw LVgl '!C33,0)</f>
        <v>40754</v>
      </c>
      <c r="D33" s="85">
        <f>ROUND('4.1.1 BIP-LVgl-n'!D33*1000/'6.3 Einw LVgl '!D33,0)</f>
        <v>33215</v>
      </c>
      <c r="E33" s="85">
        <f>ROUND('4.1.1 BIP-LVgl-n'!E33*1000/'6.3 Einw LVgl '!E33,0)</f>
        <v>24715</v>
      </c>
      <c r="F33" s="85">
        <f>ROUND('4.1.1 BIP-LVgl-n'!F33*1000/'6.3 Einw LVgl '!F33,0)</f>
        <v>43934</v>
      </c>
      <c r="G33" s="85">
        <f>ROUND('4.1.1 BIP-LVgl-n'!G33*1000/'6.3 Einw LVgl '!G33,0)</f>
        <v>58119</v>
      </c>
      <c r="H33" s="85">
        <f>ROUND('4.1.1 BIP-LVgl-n'!H33*1000/'6.3 Einw LVgl '!H33,0)</f>
        <v>40368</v>
      </c>
      <c r="I33" s="85">
        <f>ROUND('4.1.1 BIP-LVgl-n'!I33*1000/'6.3 Einw LVgl '!I33,0)</f>
        <v>23540</v>
      </c>
      <c r="J33" s="85">
        <f>ROUND('4.1.1 BIP-LVgl-n'!J33*1000/'6.3 Einw LVgl '!J33,0)</f>
        <v>31842</v>
      </c>
      <c r="K33" s="85">
        <f>ROUND('4.1.1 BIP-LVgl-n'!K33*1000/'6.3 Einw LVgl '!K33,0)</f>
        <v>33841</v>
      </c>
      <c r="L33" s="85">
        <f>ROUND('4.1.1 BIP-LVgl-n'!L33*1000/'6.3 Einw LVgl '!L33,0)</f>
        <v>30813</v>
      </c>
      <c r="M33" s="85">
        <f>ROUND('4.1.1 BIP-LVgl-n'!M33*1000/'6.3 Einw LVgl '!M33,0)</f>
        <v>31955</v>
      </c>
      <c r="N33" s="85">
        <f>ROUND('4.1.1 BIP-LVgl-n'!N33*1000/'6.3 Einw LVgl '!N33,0)</f>
        <v>25724</v>
      </c>
      <c r="O33" s="85">
        <f>ROUND('4.1.1 BIP-LVgl-n'!O33*1000/'6.3 Einw LVgl '!O33,0)</f>
        <v>24445</v>
      </c>
      <c r="P33" s="85">
        <f>ROUND('4.1.1 BIP-LVgl-n'!P33*1000/'6.3 Einw LVgl '!P33,0)</f>
        <v>28460</v>
      </c>
      <c r="Q33" s="85">
        <f>ROUND('4.1.1 BIP-LVgl-n'!Q33*1000/'6.3 Einw LVgl '!Q33,0)</f>
        <v>24658</v>
      </c>
      <c r="R33" s="85">
        <f>ROUND('4.1.1 BIP-LVgl-n'!R33*1000/'6.3 Einw LVgl '!R33,0)</f>
        <v>34861</v>
      </c>
      <c r="S33" s="85">
        <f>ROUND('4.1.1 BIP-LVgl-n'!S33*1000/'6.3 Einw LVgl '!S33,0)</f>
        <v>36885</v>
      </c>
      <c r="T33" s="85">
        <f>ROUND('4.1.1 BIP-LVgl-n'!T33*1000/'6.3 Einw LVgl '!T33,0)</f>
        <v>24833</v>
      </c>
      <c r="U33" s="3" t="s">
        <v>229</v>
      </c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</row>
    <row r="34" spans="1:55" s="35" customFormat="1" ht="11.85" customHeight="1">
      <c r="A34" s="2" t="s">
        <v>233</v>
      </c>
      <c r="B34" s="84">
        <f>ROUND('4.1.1 BIP-LVgl-n'!B34*1000/'6.3 Einw LVgl '!B34,0)</f>
        <v>41473</v>
      </c>
      <c r="C34" s="85">
        <f>ROUND('4.1.1 BIP-LVgl-n'!C34*1000/'6.3 Einw LVgl '!C34,0)</f>
        <v>42226</v>
      </c>
      <c r="D34" s="85">
        <f>ROUND('4.1.1 BIP-LVgl-n'!D34*1000/'6.3 Einw LVgl '!D34,0)</f>
        <v>34395</v>
      </c>
      <c r="E34" s="85">
        <f>ROUND('4.1.1 BIP-LVgl-n'!E34*1000/'6.3 Einw LVgl '!E34,0)</f>
        <v>25980</v>
      </c>
      <c r="F34" s="85">
        <f>ROUND('4.1.1 BIP-LVgl-n'!F34*1000/'6.3 Einw LVgl '!F34,0)</f>
        <v>45173</v>
      </c>
      <c r="G34" s="85">
        <f>ROUND('4.1.1 BIP-LVgl-n'!G34*1000/'6.3 Einw LVgl '!G34,0)</f>
        <v>58950</v>
      </c>
      <c r="H34" s="85">
        <f>ROUND('4.1.1 BIP-LVgl-n'!H34*1000/'6.3 Einw LVgl '!H34,0)</f>
        <v>41809</v>
      </c>
      <c r="I34" s="85">
        <f>ROUND('4.1.1 BIP-LVgl-n'!I34*1000/'6.3 Einw LVgl '!I34,0)</f>
        <v>24663</v>
      </c>
      <c r="J34" s="85">
        <f>ROUND('4.1.1 BIP-LVgl-n'!J34*1000/'6.3 Einw LVgl '!J34,0)</f>
        <v>33176</v>
      </c>
      <c r="K34" s="85">
        <f>ROUND('4.1.1 BIP-LVgl-n'!K34*1000/'6.3 Einw LVgl '!K34,0)</f>
        <v>35074</v>
      </c>
      <c r="L34" s="85">
        <f>ROUND('4.1.1 BIP-LVgl-n'!L34*1000/'6.3 Einw LVgl '!L34,0)</f>
        <v>31858</v>
      </c>
      <c r="M34" s="85">
        <f>ROUND('4.1.1 BIP-LVgl-n'!M34*1000/'6.3 Einw LVgl '!M34,0)</f>
        <v>33594</v>
      </c>
      <c r="N34" s="85">
        <f>ROUND('4.1.1 BIP-LVgl-n'!N34*1000/'6.3 Einw LVgl '!N34,0)</f>
        <v>26989</v>
      </c>
      <c r="O34" s="85">
        <f>ROUND('4.1.1 BIP-LVgl-n'!O34*1000/'6.3 Einw LVgl '!O34,0)</f>
        <v>25141</v>
      </c>
      <c r="P34" s="85">
        <f>ROUND('4.1.1 BIP-LVgl-n'!P34*1000/'6.3 Einw LVgl '!P34,0)</f>
        <v>29350</v>
      </c>
      <c r="Q34" s="85">
        <f>ROUND('4.1.1 BIP-LVgl-n'!Q34*1000/'6.3 Einw LVgl '!Q34,0)</f>
        <v>26031</v>
      </c>
      <c r="R34" s="85">
        <f>ROUND('4.1.1 BIP-LVgl-n'!R34*1000/'6.3 Einw LVgl '!R34,0)</f>
        <v>36149</v>
      </c>
      <c r="S34" s="85">
        <f>ROUND('4.1.1 BIP-LVgl-n'!S34*1000/'6.3 Einw LVgl '!S34,0)</f>
        <v>38193</v>
      </c>
      <c r="T34" s="85">
        <f>ROUND('4.1.1 BIP-LVgl-n'!T34*1000/'6.3 Einw LVgl '!T34,0)</f>
        <v>25997</v>
      </c>
      <c r="U34" s="3" t="s">
        <v>233</v>
      </c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</row>
    <row r="35" spans="1:55" s="35" customFormat="1" ht="11.85" customHeight="1">
      <c r="A35" s="2" t="s">
        <v>234</v>
      </c>
      <c r="B35" s="84">
        <f>ROUND('4.1.1 BIP-LVgl-n'!B35*1000/'6.3 Einw LVgl '!B35,0)</f>
        <v>42910</v>
      </c>
      <c r="C35" s="85">
        <f>ROUND('4.1.1 BIP-LVgl-n'!C35*1000/'6.3 Einw LVgl '!C35,0)</f>
        <v>43445</v>
      </c>
      <c r="D35" s="85">
        <f>ROUND('4.1.1 BIP-LVgl-n'!D35*1000/'6.3 Einw LVgl '!D35,0)</f>
        <v>35741</v>
      </c>
      <c r="E35" s="85">
        <f>ROUND('4.1.1 BIP-LVgl-n'!E35*1000/'6.3 Einw LVgl '!E35,0)</f>
        <v>26442</v>
      </c>
      <c r="F35" s="85">
        <f>ROUND('4.1.1 BIP-LVgl-n'!F35*1000/'6.3 Einw LVgl '!F35,0)</f>
        <v>45739</v>
      </c>
      <c r="G35" s="85">
        <f>ROUND('4.1.1 BIP-LVgl-n'!G35*1000/'6.3 Einw LVgl '!G35,0)</f>
        <v>60935</v>
      </c>
      <c r="H35" s="85">
        <f>ROUND('4.1.1 BIP-LVgl-n'!H35*1000/'6.3 Einw LVgl '!H35,0)</f>
        <v>42422</v>
      </c>
      <c r="I35" s="85">
        <f>ROUND('4.1.1 BIP-LVgl-n'!I35*1000/'6.3 Einw LVgl '!I35,0)</f>
        <v>24954</v>
      </c>
      <c r="J35" s="85">
        <f>ROUND('4.1.1 BIP-LVgl-n'!J35*1000/'6.3 Einw LVgl '!J35,0)</f>
        <v>33186</v>
      </c>
      <c r="K35" s="85">
        <f>ROUND('4.1.1 BIP-LVgl-n'!K35*1000/'6.3 Einw LVgl '!K35,0)</f>
        <v>35899</v>
      </c>
      <c r="L35" s="85">
        <f>ROUND('4.1.1 BIP-LVgl-n'!L35*1000/'6.3 Einw LVgl '!L35,0)</f>
        <v>32966</v>
      </c>
      <c r="M35" s="85">
        <f>ROUND('4.1.1 BIP-LVgl-n'!M35*1000/'6.3 Einw LVgl '!M35,0)</f>
        <v>34302</v>
      </c>
      <c r="N35" s="85">
        <f>ROUND('4.1.1 BIP-LVgl-n'!N35*1000/'6.3 Einw LVgl '!N35,0)</f>
        <v>27908</v>
      </c>
      <c r="O35" s="85">
        <f>ROUND('4.1.1 BIP-LVgl-n'!O35*1000/'6.3 Einw LVgl '!O35,0)</f>
        <v>25617</v>
      </c>
      <c r="P35" s="85">
        <f>ROUND('4.1.1 BIP-LVgl-n'!P35*1000/'6.3 Einw LVgl '!P35,0)</f>
        <v>29809</v>
      </c>
      <c r="Q35" s="85">
        <f>ROUND('4.1.1 BIP-LVgl-n'!Q35*1000/'6.3 Einw LVgl '!Q35,0)</f>
        <v>26563</v>
      </c>
      <c r="R35" s="85">
        <f>ROUND('4.1.1 BIP-LVgl-n'!R35*1000/'6.3 Einw LVgl '!R35,0)</f>
        <v>37046</v>
      </c>
      <c r="S35" s="85">
        <f>ROUND('4.1.1 BIP-LVgl-n'!S35*1000/'6.3 Einw LVgl '!S35,0)</f>
        <v>39113</v>
      </c>
      <c r="T35" s="85">
        <f>ROUND('4.1.1 BIP-LVgl-n'!T35*1000/'6.3 Einw LVgl '!T35,0)</f>
        <v>26601</v>
      </c>
      <c r="U35" s="3" t="s">
        <v>234</v>
      </c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</row>
    <row r="36" spans="1:55" s="35" customFormat="1" ht="11.85" customHeight="1">
      <c r="A36" s="2" t="s">
        <v>251</v>
      </c>
      <c r="B36" s="84">
        <f>ROUND('4.1.1 BIP-LVgl-n'!B36*1000/'6.3 Einw LVgl '!B36,0)</f>
        <v>43507</v>
      </c>
      <c r="C36" s="85">
        <f>ROUND('4.1.1 BIP-LVgl-n'!C36*1000/'6.3 Einw LVgl '!C36,0)</f>
        <v>44829</v>
      </c>
      <c r="D36" s="85">
        <f>ROUND('4.1.1 BIP-LVgl-n'!D36*1000/'6.3 Einw LVgl '!D36,0)</f>
        <v>37551</v>
      </c>
      <c r="E36" s="85">
        <f>ROUND('4.1.1 BIP-LVgl-n'!E36*1000/'6.3 Einw LVgl '!E36,0)</f>
        <v>27092</v>
      </c>
      <c r="F36" s="85">
        <f>ROUND('4.1.1 BIP-LVgl-n'!F36*1000/'6.3 Einw LVgl '!F36,0)</f>
        <v>46450</v>
      </c>
      <c r="G36" s="85">
        <f>ROUND('4.1.1 BIP-LVgl-n'!G36*1000/'6.3 Einw LVgl '!G36,0)</f>
        <v>61449</v>
      </c>
      <c r="H36" s="85">
        <f>ROUND('4.1.1 BIP-LVgl-n'!H36*1000/'6.3 Einw LVgl '!H36,0)</f>
        <v>43773</v>
      </c>
      <c r="I36" s="85">
        <f>ROUND('4.1.1 BIP-LVgl-n'!I36*1000/'6.3 Einw LVgl '!I36,0)</f>
        <v>25497</v>
      </c>
      <c r="J36" s="85">
        <f>ROUND('4.1.1 BIP-LVgl-n'!J36*1000/'6.3 Einw LVgl '!J36,0)</f>
        <v>35359</v>
      </c>
      <c r="K36" s="85">
        <f>ROUND('4.1.1 BIP-LVgl-n'!K36*1000/'6.3 Einw LVgl '!K36,0)</f>
        <v>36547</v>
      </c>
      <c r="L36" s="85">
        <f>ROUND('4.1.1 BIP-LVgl-n'!L36*1000/'6.3 Einw LVgl '!L36,0)</f>
        <v>33576</v>
      </c>
      <c r="M36" s="85">
        <f>ROUND('4.1.1 BIP-LVgl-n'!M36*1000/'6.3 Einw LVgl '!M36,0)</f>
        <v>34397</v>
      </c>
      <c r="N36" s="85">
        <f>ROUND('4.1.1 BIP-LVgl-n'!N36*1000/'6.3 Einw LVgl '!N36,0)</f>
        <v>28711</v>
      </c>
      <c r="O36" s="85">
        <f>ROUND('4.1.1 BIP-LVgl-n'!O36*1000/'6.3 Einw LVgl '!O36,0)</f>
        <v>26325</v>
      </c>
      <c r="P36" s="85">
        <f>ROUND('4.1.1 BIP-LVgl-n'!P36*1000/'6.3 Einw LVgl '!P36,0)</f>
        <v>30488</v>
      </c>
      <c r="Q36" s="85">
        <f>ROUND('4.1.1 BIP-LVgl-n'!Q36*1000/'6.3 Einw LVgl '!Q36,0)</f>
        <v>27263</v>
      </c>
      <c r="R36" s="85">
        <f>ROUND('4.1.1 BIP-LVgl-n'!R36*1000/'6.3 Einw LVgl '!R36,0)</f>
        <v>38067</v>
      </c>
      <c r="S36" s="85">
        <f>ROUND('4.1.1 BIP-LVgl-n'!S36*1000/'6.3 Einw LVgl '!S36,0)</f>
        <v>40140</v>
      </c>
      <c r="T36" s="85">
        <f>ROUND('4.1.1 BIP-LVgl-n'!T36*1000/'6.3 Einw LVgl '!T36,0)</f>
        <v>27306</v>
      </c>
      <c r="U36" s="3" t="s">
        <v>251</v>
      </c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</row>
    <row r="37" spans="1:55" s="35" customFormat="1" ht="11.85" customHeight="1">
      <c r="A37" s="2" t="s">
        <v>267</v>
      </c>
      <c r="B37" s="84">
        <f>ROUND('4.1.1 BIP-LVgl-n'!B37*1000/'6.3 Einw LVgl '!B37,0)</f>
        <v>45260</v>
      </c>
      <c r="C37" s="85">
        <f>ROUND('4.1.1 BIP-LVgl-n'!C37*1000/'6.3 Einw LVgl '!C37,0)</f>
        <v>46726</v>
      </c>
      <c r="D37" s="85">
        <f>ROUND('4.1.1 BIP-LVgl-n'!D37*1000/'6.3 Einw LVgl '!D37,0)</f>
        <v>39320</v>
      </c>
      <c r="E37" s="85">
        <f>ROUND('4.1.1 BIP-LVgl-n'!E37*1000/'6.3 Einw LVgl '!E37,0)</f>
        <v>28265</v>
      </c>
      <c r="F37" s="85">
        <f>ROUND('4.1.1 BIP-LVgl-n'!F37*1000/'6.3 Einw LVgl '!F37,0)</f>
        <v>47638</v>
      </c>
      <c r="G37" s="85">
        <f>ROUND('4.1.1 BIP-LVgl-n'!G37*1000/'6.3 Einw LVgl '!G37,0)</f>
        <v>64042</v>
      </c>
      <c r="H37" s="85">
        <f>ROUND('4.1.1 BIP-LVgl-n'!H37*1000/'6.3 Einw LVgl '!H37,0)</f>
        <v>44972</v>
      </c>
      <c r="I37" s="85">
        <f>ROUND('4.1.1 BIP-LVgl-n'!I37*1000/'6.3 Einw LVgl '!I37,0)</f>
        <v>27428</v>
      </c>
      <c r="J37" s="85">
        <f>ROUND('4.1.1 BIP-LVgl-n'!J37*1000/'6.3 Einw LVgl '!J37,0)</f>
        <v>36195</v>
      </c>
      <c r="K37" s="85">
        <f>ROUND('4.1.1 BIP-LVgl-n'!K37*1000/'6.3 Einw LVgl '!K37,0)</f>
        <v>37929</v>
      </c>
      <c r="L37" s="85">
        <f>ROUND('4.1.1 BIP-LVgl-n'!L37*1000/'6.3 Einw LVgl '!L37,0)</f>
        <v>34428</v>
      </c>
      <c r="M37" s="85">
        <f>ROUND('4.1.1 BIP-LVgl-n'!M37*1000/'6.3 Einw LVgl '!M37,0)</f>
        <v>35510</v>
      </c>
      <c r="N37" s="85">
        <f>ROUND('4.1.1 BIP-LVgl-n'!N37*1000/'6.3 Einw LVgl '!N37,0)</f>
        <v>29852</v>
      </c>
      <c r="O37" s="85">
        <f>ROUND('4.1.1 BIP-LVgl-n'!O37*1000/'6.3 Einw LVgl '!O37,0)</f>
        <v>27317</v>
      </c>
      <c r="P37" s="85">
        <f>ROUND('4.1.1 BIP-LVgl-n'!P37*1000/'6.3 Einw LVgl '!P37,0)</f>
        <v>32094</v>
      </c>
      <c r="Q37" s="85">
        <f>ROUND('4.1.1 BIP-LVgl-n'!Q37*1000/'6.3 Einw LVgl '!Q37,0)</f>
        <v>28394</v>
      </c>
      <c r="R37" s="85">
        <f>ROUND('4.1.1 BIP-LVgl-n'!R37*1000/'6.3 Einw LVgl '!R37,0)</f>
        <v>39527</v>
      </c>
      <c r="S37" s="85">
        <f>ROUND('4.1.1 BIP-LVgl-n'!S37*1000/'6.3 Einw LVgl '!S37,0)</f>
        <v>41619</v>
      </c>
      <c r="T37" s="85">
        <f>ROUND('4.1.1 BIP-LVgl-n'!T37*1000/'6.3 Einw LVgl '!T37,0)</f>
        <v>28527</v>
      </c>
      <c r="U37" s="3" t="s">
        <v>267</v>
      </c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</row>
    <row r="38" spans="1:55" s="35" customFormat="1" ht="11.85" customHeight="1">
      <c r="A38" s="2" t="s">
        <v>268</v>
      </c>
      <c r="B38" s="84">
        <f>ROUND('4.1.1 BIP-LVgl-n'!B38*1000/'6.3 Einw LVgl '!B38,0)</f>
        <v>46772</v>
      </c>
      <c r="C38" s="85">
        <f>ROUND('4.1.1 BIP-LVgl-n'!C38*1000/'6.3 Einw LVgl '!C38,0)</f>
        <v>47578</v>
      </c>
      <c r="D38" s="85">
        <f>ROUND('4.1.1 BIP-LVgl-n'!D38*1000/'6.3 Einw LVgl '!D38,0)</f>
        <v>41164</v>
      </c>
      <c r="E38" s="85">
        <f>ROUND('4.1.1 BIP-LVgl-n'!E38*1000/'6.3 Einw LVgl '!E38,0)</f>
        <v>28990</v>
      </c>
      <c r="F38" s="85">
        <f>ROUND('4.1.1 BIP-LVgl-n'!F38*1000/'6.3 Einw LVgl '!F38,0)</f>
        <v>48282</v>
      </c>
      <c r="G38" s="85">
        <f>ROUND('4.1.1 BIP-LVgl-n'!G38*1000/'6.3 Einw LVgl '!G38,0)</f>
        <v>64798</v>
      </c>
      <c r="H38" s="85">
        <f>ROUND('4.1.1 BIP-LVgl-n'!H38*1000/'6.3 Einw LVgl '!H38,0)</f>
        <v>45747</v>
      </c>
      <c r="I38" s="85">
        <f>ROUND('4.1.1 BIP-LVgl-n'!I38*1000/'6.3 Einw LVgl '!I38,0)</f>
        <v>27529</v>
      </c>
      <c r="J38" s="85">
        <f>ROUND('4.1.1 BIP-LVgl-n'!J38*1000/'6.3 Einw LVgl '!J38,0)</f>
        <v>37327</v>
      </c>
      <c r="K38" s="85">
        <f>ROUND('4.1.1 BIP-LVgl-n'!K38*1000/'6.3 Einw LVgl '!K38,0)</f>
        <v>39228</v>
      </c>
      <c r="L38" s="85">
        <f>ROUND('4.1.1 BIP-LVgl-n'!L38*1000/'6.3 Einw LVgl '!L38,0)</f>
        <v>35070</v>
      </c>
      <c r="M38" s="85">
        <f>ROUND('4.1.1 BIP-LVgl-n'!M38*1000/'6.3 Einw LVgl '!M38,0)</f>
        <v>36148</v>
      </c>
      <c r="N38" s="85">
        <f>ROUND('4.1.1 BIP-LVgl-n'!N38*1000/'6.3 Einw LVgl '!N38,0)</f>
        <v>30684</v>
      </c>
      <c r="O38" s="85">
        <f>ROUND('4.1.1 BIP-LVgl-n'!O38*1000/'6.3 Einw LVgl '!O38,0)</f>
        <v>28000</v>
      </c>
      <c r="P38" s="85">
        <f>ROUND('4.1.1 BIP-LVgl-n'!P38*1000/'6.3 Einw LVgl '!P38,0)</f>
        <v>32838</v>
      </c>
      <c r="Q38" s="85">
        <f>ROUND('4.1.1 BIP-LVgl-n'!Q38*1000/'6.3 Einw LVgl '!Q38,0)</f>
        <v>28987</v>
      </c>
      <c r="R38" s="85">
        <f>ROUND('4.1.1 BIP-LVgl-n'!R38*1000/'6.3 Einw LVgl '!R38,0)</f>
        <v>40594</v>
      </c>
      <c r="S38" s="85">
        <f>ROUND('4.1.1 BIP-LVgl-n'!S38*1000/'6.3 Einw LVgl '!S38,0)</f>
        <v>42712</v>
      </c>
      <c r="T38" s="85">
        <f>ROUND('4.1.1 BIP-LVgl-n'!T38*1000/'6.3 Einw LVgl '!T38,0)</f>
        <v>29178</v>
      </c>
      <c r="U38" s="3" t="s">
        <v>268</v>
      </c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</row>
    <row r="39" spans="1:55" s="35" customFormat="1" ht="11.85" customHeight="1">
      <c r="A39" s="2" t="s">
        <v>270</v>
      </c>
      <c r="B39" s="84">
        <f>ROUND('4.1.1 BIP-LVgl-n'!B39*1000/'6.3 Einw LVgl '!B39,0)</f>
        <v>47393</v>
      </c>
      <c r="C39" s="85">
        <f>ROUND('4.1.1 BIP-LVgl-n'!C39*1000/'6.3 Einw LVgl '!C39,0)</f>
        <v>49156</v>
      </c>
      <c r="D39" s="85">
        <f>ROUND('4.1.1 BIP-LVgl-n'!D39*1000/'6.3 Einw LVgl '!D39,0)</f>
        <v>42965</v>
      </c>
      <c r="E39" s="85">
        <f>ROUND('4.1.1 BIP-LVgl-n'!E39*1000/'6.3 Einw LVgl '!E39,0)</f>
        <v>30205</v>
      </c>
      <c r="F39" s="85">
        <f>ROUND('4.1.1 BIP-LVgl-n'!F39*1000/'6.3 Einw LVgl '!F39,0)</f>
        <v>48641</v>
      </c>
      <c r="G39" s="85">
        <f>ROUND('4.1.1 BIP-LVgl-n'!G39*1000/'6.3 Einw LVgl '!G39,0)</f>
        <v>67701</v>
      </c>
      <c r="H39" s="85">
        <f>ROUND('4.1.1 BIP-LVgl-n'!H39*1000/'6.3 Einw LVgl '!H39,0)</f>
        <v>47121</v>
      </c>
      <c r="I39" s="85">
        <f>ROUND('4.1.1 BIP-LVgl-n'!I39*1000/'6.3 Einw LVgl '!I39,0)</f>
        <v>29567</v>
      </c>
      <c r="J39" s="85">
        <f>ROUND('4.1.1 BIP-LVgl-n'!J39*1000/'6.3 Einw LVgl '!J39,0)</f>
        <v>38901</v>
      </c>
      <c r="K39" s="85">
        <f>ROUND('4.1.1 BIP-LVgl-n'!K39*1000/'6.3 Einw LVgl '!K39,0)</f>
        <v>39987</v>
      </c>
      <c r="L39" s="85">
        <f>ROUND('4.1.1 BIP-LVgl-n'!L39*1000/'6.3 Einw LVgl '!L39,0)</f>
        <v>35943</v>
      </c>
      <c r="M39" s="85">
        <f>ROUND('4.1.1 BIP-LVgl-n'!M39*1000/'6.3 Einw LVgl '!M39,0)</f>
        <v>36265</v>
      </c>
      <c r="N39" s="85">
        <f>ROUND('4.1.1 BIP-LVgl-n'!N39*1000/'6.3 Einw LVgl '!N39,0)</f>
        <v>31988</v>
      </c>
      <c r="O39" s="85">
        <f>ROUND('4.1.1 BIP-LVgl-n'!O39*1000/'6.3 Einw LVgl '!O39,0)</f>
        <v>29385</v>
      </c>
      <c r="P39" s="85">
        <f>ROUND('4.1.1 BIP-LVgl-n'!P39*1000/'6.3 Einw LVgl '!P39,0)</f>
        <v>34344</v>
      </c>
      <c r="Q39" s="85">
        <f>ROUND('4.1.1 BIP-LVgl-n'!Q39*1000/'6.3 Einw LVgl '!Q39,0)</f>
        <v>29839</v>
      </c>
      <c r="R39" s="85">
        <f>ROUND('4.1.1 BIP-LVgl-n'!R39*1000/'6.3 Einw LVgl '!R39,0)</f>
        <v>41800</v>
      </c>
      <c r="S39" s="85">
        <f>ROUND('4.1.1 BIP-LVgl-n'!S39*1000/'6.3 Einw LVgl '!S39,0)</f>
        <v>43855</v>
      </c>
      <c r="T39" s="85">
        <f>ROUND('4.1.1 BIP-LVgl-n'!T39*1000/'6.3 Einw LVgl '!T39,0)</f>
        <v>30496</v>
      </c>
      <c r="U39" s="3" t="s">
        <v>270</v>
      </c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</row>
    <row r="40" spans="1:55" s="35" customFormat="1" ht="11.85" customHeight="1">
      <c r="A40" s="2" t="s">
        <v>272</v>
      </c>
      <c r="B40" s="84">
        <f>ROUND('4.1.1 BIP-LVgl-n'!B40*1000/'6.3 Einw LVgl '!B40,0)</f>
        <v>45878</v>
      </c>
      <c r="C40" s="85">
        <f>ROUND('4.1.1 BIP-LVgl-n'!C40*1000/'6.3 Einw LVgl '!C40,0)</f>
        <v>48013</v>
      </c>
      <c r="D40" s="85">
        <f>ROUND('4.1.1 BIP-LVgl-n'!D40*1000/'6.3 Einw LVgl '!D40,0)</f>
        <v>42752</v>
      </c>
      <c r="E40" s="85">
        <f>ROUND('4.1.1 BIP-LVgl-n'!E40*1000/'6.3 Einw LVgl '!E40,0)</f>
        <v>29985</v>
      </c>
      <c r="F40" s="85">
        <f>ROUND('4.1.1 BIP-LVgl-n'!F40*1000/'6.3 Einw LVgl '!F40,0)</f>
        <v>47257</v>
      </c>
      <c r="G40" s="85">
        <f>ROUND('4.1.1 BIP-LVgl-n'!G40*1000/'6.3 Einw LVgl '!G40,0)</f>
        <v>64838</v>
      </c>
      <c r="H40" s="85">
        <f>ROUND('4.1.1 BIP-LVgl-n'!H40*1000/'6.3 Einw LVgl '!H40,0)</f>
        <v>45803</v>
      </c>
      <c r="I40" s="85">
        <f>ROUND('4.1.1 BIP-LVgl-n'!I40*1000/'6.3 Einw LVgl '!I40,0)</f>
        <v>29167</v>
      </c>
      <c r="J40" s="85">
        <f>ROUND('4.1.1 BIP-LVgl-n'!J40*1000/'6.3 Einw LVgl '!J40,0)</f>
        <v>37969</v>
      </c>
      <c r="K40" s="85">
        <f>ROUND('4.1.1 BIP-LVgl-n'!K40*1000/'6.3 Einw LVgl '!K40,0)</f>
        <v>39427</v>
      </c>
      <c r="L40" s="85">
        <f>ROUND('4.1.1 BIP-LVgl-n'!L40*1000/'6.3 Einw LVgl '!L40,0)</f>
        <v>35291</v>
      </c>
      <c r="M40" s="85">
        <f>ROUND('4.1.1 BIP-LVgl-n'!M40*1000/'6.3 Einw LVgl '!M40,0)</f>
        <v>35140</v>
      </c>
      <c r="N40" s="85">
        <f>ROUND('4.1.1 BIP-LVgl-n'!N40*1000/'6.3 Einw LVgl '!N40,0)</f>
        <v>31660</v>
      </c>
      <c r="O40" s="85">
        <f>ROUND('4.1.1 BIP-LVgl-n'!O40*1000/'6.3 Einw LVgl '!O40,0)</f>
        <v>29345</v>
      </c>
      <c r="P40" s="85">
        <f>ROUND('4.1.1 BIP-LVgl-n'!P40*1000/'6.3 Einw LVgl '!P40,0)</f>
        <v>34291</v>
      </c>
      <c r="Q40" s="85">
        <f>ROUND('4.1.1 BIP-LVgl-n'!Q40*1000/'6.3 Einw LVgl '!Q40,0)</f>
        <v>29735</v>
      </c>
      <c r="R40" s="85">
        <f>ROUND('4.1.1 BIP-LVgl-n'!R40*1000/'6.3 Einw LVgl '!R40,0)</f>
        <v>40950</v>
      </c>
      <c r="S40" s="85">
        <f>ROUND('4.1.1 BIP-LVgl-n'!S40*1000/'6.3 Einw LVgl '!S40,0)</f>
        <v>42847</v>
      </c>
      <c r="T40" s="85">
        <f>ROUND('4.1.1 BIP-LVgl-n'!T40*1000/'6.3 Einw LVgl '!T40,0)</f>
        <v>30269</v>
      </c>
      <c r="U40" s="3" t="s">
        <v>272</v>
      </c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</row>
    <row r="41" spans="1:55" s="35" customFormat="1" ht="11.85" customHeight="1">
      <c r="A41" s="2" t="s">
        <v>275</v>
      </c>
      <c r="B41" s="84">
        <f>ROUND('4.1.1 BIP-LVgl-n'!B41*1000/'6.3 Einw LVgl '!B41,0)</f>
        <v>48493</v>
      </c>
      <c r="C41" s="85">
        <f>ROUND('4.1.1 BIP-LVgl-n'!C41*1000/'6.3 Einw LVgl '!C41,0)</f>
        <v>50643</v>
      </c>
      <c r="D41" s="85">
        <f>ROUND('4.1.1 BIP-LVgl-n'!D41*1000/'6.3 Einw LVgl '!D41,0)</f>
        <v>45074</v>
      </c>
      <c r="E41" s="85">
        <f>ROUND('4.1.1 BIP-LVgl-n'!E41*1000/'6.3 Einw LVgl '!E41,0)</f>
        <v>31787</v>
      </c>
      <c r="F41" s="85">
        <f>ROUND('4.1.1 BIP-LVgl-n'!F41*1000/'6.3 Einw LVgl '!F41,0)</f>
        <v>51822</v>
      </c>
      <c r="G41" s="85">
        <f>ROUND('4.1.1 BIP-LVgl-n'!G41*1000/'6.3 Einw LVgl '!G41,0)</f>
        <v>70620</v>
      </c>
      <c r="H41" s="85">
        <f>ROUND('4.1.1 BIP-LVgl-n'!H41*1000/'6.3 Einw LVgl '!H41,0)</f>
        <v>48190</v>
      </c>
      <c r="I41" s="85">
        <f>ROUND('4.1.1 BIP-LVgl-n'!I41*1000/'6.3 Einw LVgl '!I41,0)</f>
        <v>30957</v>
      </c>
      <c r="J41" s="85">
        <f>ROUND('4.1.1 BIP-LVgl-n'!J41*1000/'6.3 Einw LVgl '!J41,0)</f>
        <v>39390</v>
      </c>
      <c r="K41" s="85">
        <f>ROUND('4.1.1 BIP-LVgl-n'!K41*1000/'6.3 Einw LVgl '!K41,0)</f>
        <v>41440</v>
      </c>
      <c r="L41" s="85">
        <f>ROUND('4.1.1 BIP-LVgl-n'!L41*1000/'6.3 Einw LVgl '!L41,0)</f>
        <v>39530</v>
      </c>
      <c r="M41" s="85">
        <f>ROUND('4.1.1 BIP-LVgl-n'!M41*1000/'6.3 Einw LVgl '!M41,0)</f>
        <v>36730</v>
      </c>
      <c r="N41" s="85">
        <f>ROUND('4.1.1 BIP-LVgl-n'!N41*1000/'6.3 Einw LVgl '!N41,0)</f>
        <v>33330</v>
      </c>
      <c r="O41" s="85">
        <f>ROUND('4.1.1 BIP-LVgl-n'!O41*1000/'6.3 Einw LVgl '!O41,0)</f>
        <v>31381</v>
      </c>
      <c r="P41" s="85">
        <f>ROUND('4.1.1 BIP-LVgl-n'!P41*1000/'6.3 Einw LVgl '!P41,0)</f>
        <v>35903</v>
      </c>
      <c r="Q41" s="85">
        <f>ROUND('4.1.1 BIP-LVgl-n'!Q41*1000/'6.3 Einw LVgl '!Q41,0)</f>
        <v>31413</v>
      </c>
      <c r="R41" s="85">
        <f>ROUND('4.1.1 BIP-LVgl-n'!R41*1000/'6.3 Einw LVgl '!R41,0)</f>
        <v>43292</v>
      </c>
      <c r="S41" s="85">
        <f>ROUND('4.1.1 BIP-LVgl-n'!S41*1000/'6.3 Einw LVgl '!S41,0)</f>
        <v>45289</v>
      </c>
      <c r="T41" s="85">
        <f>ROUND('4.1.1 BIP-LVgl-n'!T41*1000/'6.3 Einw LVgl '!T41,0)</f>
        <v>32046</v>
      </c>
      <c r="U41" s="3" t="s">
        <v>275</v>
      </c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</row>
    <row r="42" spans="1:55" s="35" customFormat="1" ht="11.85" customHeight="1">
      <c r="A42" s="2" t="s">
        <v>277</v>
      </c>
      <c r="B42" s="84">
        <f>ROUND('4.1.1 BIP-LVgl-n'!B42*1000/'6.3 Einw LVgl '!B42,0)</f>
        <v>50982</v>
      </c>
      <c r="C42" s="85">
        <f>ROUND('4.1.1 BIP-LVgl-n'!C42*1000/'6.3 Einw LVgl '!C42,0)</f>
        <v>53768</v>
      </c>
      <c r="D42" s="85">
        <f>ROUND('4.1.1 BIP-LVgl-n'!D42*1000/'6.3 Einw LVgl '!D42,0)</f>
        <v>48147</v>
      </c>
      <c r="E42" s="85">
        <f>ROUND('4.1.1 BIP-LVgl-n'!E42*1000/'6.3 Einw LVgl '!E42,0)</f>
        <v>34610</v>
      </c>
      <c r="F42" s="85">
        <f>ROUND('4.1.1 BIP-LVgl-n'!F42*1000/'6.3 Einw LVgl '!F42,0)</f>
        <v>56901</v>
      </c>
      <c r="G42" s="85">
        <f>ROUND('4.1.1 BIP-LVgl-n'!G42*1000/'6.3 Einw LVgl '!G42,0)</f>
        <v>76910</v>
      </c>
      <c r="H42" s="85">
        <f>ROUND('4.1.1 BIP-LVgl-n'!H42*1000/'6.3 Einw LVgl '!H42,0)</f>
        <v>50751</v>
      </c>
      <c r="I42" s="85">
        <f>ROUND('4.1.1 BIP-LVgl-n'!I42*1000/'6.3 Einw LVgl '!I42,0)</f>
        <v>32837</v>
      </c>
      <c r="J42" s="85">
        <f>ROUND('4.1.1 BIP-LVgl-n'!J42*1000/'6.3 Einw LVgl '!J42,0)</f>
        <v>41826</v>
      </c>
      <c r="K42" s="85">
        <f>ROUND('4.1.1 BIP-LVgl-n'!K42*1000/'6.3 Einw LVgl '!K42,0)</f>
        <v>43910</v>
      </c>
      <c r="L42" s="85">
        <f>ROUND('4.1.1 BIP-LVgl-n'!L42*1000/'6.3 Einw LVgl '!L42,0)</f>
        <v>41366</v>
      </c>
      <c r="M42" s="85">
        <f>ROUND('4.1.1 BIP-LVgl-n'!M42*1000/'6.3 Einw LVgl '!M42,0)</f>
        <v>38925</v>
      </c>
      <c r="N42" s="85">
        <f>ROUND('4.1.1 BIP-LVgl-n'!N42*1000/'6.3 Einw LVgl '!N42,0)</f>
        <v>35909</v>
      </c>
      <c r="O42" s="85">
        <f>ROUND('4.1.1 BIP-LVgl-n'!O42*1000/'6.3 Einw LVgl '!O42,0)</f>
        <v>34505</v>
      </c>
      <c r="P42" s="85">
        <f>ROUND('4.1.1 BIP-LVgl-n'!P42*1000/'6.3 Einw LVgl '!P42,0)</f>
        <v>38274</v>
      </c>
      <c r="Q42" s="85">
        <f>ROUND('4.1.1 BIP-LVgl-n'!Q42*1000/'6.3 Einw LVgl '!Q42,0)</f>
        <v>33656</v>
      </c>
      <c r="R42" s="85">
        <f>ROUND('4.1.1 BIP-LVgl-n'!R42*1000/'6.3 Einw LVgl '!R42,0)</f>
        <v>45993</v>
      </c>
      <c r="S42" s="85">
        <f>ROUND('4.1.1 BIP-LVgl-n'!S42*1000/'6.3 Einw LVgl '!S42,0)</f>
        <v>47985</v>
      </c>
      <c r="T42" s="85">
        <f>ROUND('4.1.1 BIP-LVgl-n'!T42*1000/'6.3 Einw LVgl '!T42,0)</f>
        <v>34623</v>
      </c>
      <c r="U42" s="3" t="s">
        <v>277</v>
      </c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</row>
    <row r="43" spans="1:55" s="35" customFormat="1" ht="6.2" customHeight="1">
      <c r="A43" s="4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45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</row>
    <row r="44" spans="2:21" s="46" customFormat="1" ht="11.85" customHeight="1">
      <c r="B44" s="344" t="s">
        <v>2</v>
      </c>
      <c r="C44" s="344"/>
      <c r="D44" s="344"/>
      <c r="E44" s="344"/>
      <c r="F44" s="344"/>
      <c r="G44" s="344"/>
      <c r="H44" s="344"/>
      <c r="I44" s="344"/>
      <c r="J44" s="344"/>
      <c r="K44" s="344"/>
      <c r="L44" s="344" t="s">
        <v>2</v>
      </c>
      <c r="M44" s="344"/>
      <c r="N44" s="344"/>
      <c r="O44" s="344"/>
      <c r="P44" s="344"/>
      <c r="Q44" s="344"/>
      <c r="R44" s="344"/>
      <c r="S44" s="344"/>
      <c r="T44" s="344"/>
      <c r="U44" s="334"/>
    </row>
    <row r="45" spans="1:21" s="46" customFormat="1" ht="6.2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</row>
    <row r="46" spans="1:21" s="46" customFormat="1" ht="11.85" customHeight="1">
      <c r="A46" s="47">
        <v>1992</v>
      </c>
      <c r="B46" s="246">
        <f aca="true" t="shared" si="0" ref="B46:Q46">B12*100/B11-100</f>
        <v>3.8085141086282874</v>
      </c>
      <c r="C46" s="246">
        <f t="shared" si="0"/>
        <v>6.132715104326138</v>
      </c>
      <c r="D46" s="246">
        <f t="shared" si="0"/>
        <v>10.259904113045678</v>
      </c>
      <c r="E46" s="246">
        <f t="shared" si="0"/>
        <v>25.70871261378413</v>
      </c>
      <c r="F46" s="246">
        <f t="shared" si="0"/>
        <v>2.8053283139071823</v>
      </c>
      <c r="G46" s="246">
        <f t="shared" si="0"/>
        <v>3.2693038146399687</v>
      </c>
      <c r="H46" s="246">
        <f t="shared" si="0"/>
        <v>4.343465514581084</v>
      </c>
      <c r="I46" s="246">
        <f t="shared" si="0"/>
        <v>25.22654584221749</v>
      </c>
      <c r="J46" s="246">
        <f t="shared" si="0"/>
        <v>4.840037033227034</v>
      </c>
      <c r="K46" s="246">
        <f t="shared" si="0"/>
        <v>4.516691122523838</v>
      </c>
      <c r="L46" s="246">
        <f t="shared" si="0"/>
        <v>3.2533651219391118</v>
      </c>
      <c r="M46" s="246">
        <f t="shared" si="0"/>
        <v>3.388471177944865</v>
      </c>
      <c r="N46" s="246">
        <f t="shared" si="0"/>
        <v>26.111612321175414</v>
      </c>
      <c r="O46" s="246">
        <f t="shared" si="0"/>
        <v>26.72222222222223</v>
      </c>
      <c r="P46" s="246">
        <f t="shared" si="0"/>
        <v>4.7633824670287055</v>
      </c>
      <c r="Q46" s="246">
        <f t="shared" si="0"/>
        <v>35.34154876007912</v>
      </c>
      <c r="R46" s="246">
        <f aca="true" t="shared" si="1" ref="R46:T76">R12*100/R11-100</f>
        <v>6.63170104392556</v>
      </c>
      <c r="S46" s="246">
        <f t="shared" si="1"/>
        <v>4.559230465146925</v>
      </c>
      <c r="T46" s="246">
        <f t="shared" si="1"/>
        <v>27.491548343475316</v>
      </c>
      <c r="U46" s="7">
        <v>1992</v>
      </c>
    </row>
    <row r="47" spans="1:21" s="46" customFormat="1" ht="11.85" customHeight="1">
      <c r="A47" s="47">
        <v>1993</v>
      </c>
      <c r="B47" s="246">
        <f aca="true" t="shared" si="2" ref="B47:Q47">B13*100/B12-100</f>
        <v>-1.7951135203079644</v>
      </c>
      <c r="C47" s="246">
        <f t="shared" si="2"/>
        <v>0.6388327906689142</v>
      </c>
      <c r="D47" s="246">
        <f t="shared" si="2"/>
        <v>7.103625045770784</v>
      </c>
      <c r="E47" s="246">
        <f t="shared" si="2"/>
        <v>21.816489086583218</v>
      </c>
      <c r="F47" s="246">
        <f t="shared" si="2"/>
        <v>-0.24294919192986697</v>
      </c>
      <c r="G47" s="246">
        <f t="shared" si="2"/>
        <v>2.790111131545075</v>
      </c>
      <c r="H47" s="246">
        <f t="shared" si="2"/>
        <v>0.6506469500924226</v>
      </c>
      <c r="I47" s="246">
        <f t="shared" si="2"/>
        <v>21.368521868681498</v>
      </c>
      <c r="J47" s="246">
        <f t="shared" si="2"/>
        <v>0.8781827993916522</v>
      </c>
      <c r="K47" s="246">
        <f t="shared" si="2"/>
        <v>0.07897161409204045</v>
      </c>
      <c r="L47" s="246">
        <f t="shared" si="2"/>
        <v>-1.4431402732345617</v>
      </c>
      <c r="M47" s="246">
        <f t="shared" si="2"/>
        <v>-1.7647629205856674</v>
      </c>
      <c r="N47" s="246">
        <f t="shared" si="2"/>
        <v>22.20746039856924</v>
      </c>
      <c r="O47" s="246">
        <f t="shared" si="2"/>
        <v>23.96975010960105</v>
      </c>
      <c r="P47" s="246">
        <f t="shared" si="2"/>
        <v>1.1305292259083757</v>
      </c>
      <c r="Q47" s="246">
        <f t="shared" si="2"/>
        <v>23.61735611510791</v>
      </c>
      <c r="R47" s="246">
        <f t="shared" si="1"/>
        <v>2.2985244040862653</v>
      </c>
      <c r="S47" s="246">
        <f t="shared" si="1"/>
        <v>0.046208779668134525</v>
      </c>
      <c r="T47" s="246">
        <f t="shared" si="1"/>
        <v>22.59227831989817</v>
      </c>
      <c r="U47" s="7">
        <v>1993</v>
      </c>
    </row>
    <row r="48" spans="1:21" s="46" customFormat="1" ht="11.85" customHeight="1">
      <c r="A48" s="47">
        <v>1994</v>
      </c>
      <c r="B48" s="246">
        <f aca="true" t="shared" si="3" ref="B48:Q48">B14*100/B13-100</f>
        <v>3.0398784048637992</v>
      </c>
      <c r="C48" s="246">
        <f t="shared" si="3"/>
        <v>3.005979195675323</v>
      </c>
      <c r="D48" s="246">
        <f t="shared" si="3"/>
        <v>3.452991452991455</v>
      </c>
      <c r="E48" s="246">
        <f t="shared" si="3"/>
        <v>15.616508152173907</v>
      </c>
      <c r="F48" s="246">
        <f t="shared" si="3"/>
        <v>3.716645489199493</v>
      </c>
      <c r="G48" s="246">
        <f t="shared" si="3"/>
        <v>2.7603833865814664</v>
      </c>
      <c r="H48" s="246">
        <f t="shared" si="3"/>
        <v>2.1817380445162655</v>
      </c>
      <c r="I48" s="246">
        <f t="shared" si="3"/>
        <v>16.975010960105223</v>
      </c>
      <c r="J48" s="246">
        <f t="shared" si="3"/>
        <v>3.263301235288395</v>
      </c>
      <c r="K48" s="246">
        <f t="shared" si="3"/>
        <v>2.5908552891148986</v>
      </c>
      <c r="L48" s="246">
        <f t="shared" si="3"/>
        <v>2.8211636079656444</v>
      </c>
      <c r="M48" s="246">
        <f t="shared" si="3"/>
        <v>4.565195933274111</v>
      </c>
      <c r="N48" s="246">
        <f t="shared" si="3"/>
        <v>16.800468305736743</v>
      </c>
      <c r="O48" s="246">
        <f t="shared" si="3"/>
        <v>15.887189461586061</v>
      </c>
      <c r="P48" s="246">
        <f t="shared" si="3"/>
        <v>2.714181108127903</v>
      </c>
      <c r="Q48" s="246">
        <f t="shared" si="3"/>
        <v>17.42293352732564</v>
      </c>
      <c r="R48" s="246">
        <f t="shared" si="1"/>
        <v>4.234858992140545</v>
      </c>
      <c r="S48" s="246">
        <f t="shared" si="1"/>
        <v>2.8300302317769592</v>
      </c>
      <c r="T48" s="246">
        <f t="shared" si="1"/>
        <v>16.542654438484163</v>
      </c>
      <c r="U48" s="7">
        <v>1994</v>
      </c>
    </row>
    <row r="49" spans="1:21" s="46" customFormat="1" ht="11.85" customHeight="1">
      <c r="A49" s="47">
        <v>1995</v>
      </c>
      <c r="B49" s="246">
        <f aca="true" t="shared" si="4" ref="B49:Q49">B15*100/B14-100</f>
        <v>3.186988082760763</v>
      </c>
      <c r="C49" s="246">
        <f t="shared" si="4"/>
        <v>2.3576653944020336</v>
      </c>
      <c r="D49" s="246">
        <f t="shared" si="4"/>
        <v>3.147719762062124</v>
      </c>
      <c r="E49" s="246">
        <f t="shared" si="4"/>
        <v>9.97429305912597</v>
      </c>
      <c r="F49" s="246">
        <f t="shared" si="4"/>
        <v>2.392377063127441</v>
      </c>
      <c r="G49" s="246">
        <f t="shared" si="4"/>
        <v>2.519587116030351</v>
      </c>
      <c r="H49" s="246">
        <f t="shared" si="4"/>
        <v>2.476635514018696</v>
      </c>
      <c r="I49" s="246">
        <f t="shared" si="4"/>
        <v>9.939284911176074</v>
      </c>
      <c r="J49" s="246">
        <f t="shared" si="4"/>
        <v>0.3767720058399675</v>
      </c>
      <c r="K49" s="246">
        <f t="shared" si="4"/>
        <v>3.1621228954790155</v>
      </c>
      <c r="L49" s="246">
        <f t="shared" si="4"/>
        <v>3.114022595651761</v>
      </c>
      <c r="M49" s="246">
        <f t="shared" si="4"/>
        <v>4.153490347854813</v>
      </c>
      <c r="N49" s="246">
        <f t="shared" si="4"/>
        <v>10.560607145414195</v>
      </c>
      <c r="O49" s="246">
        <f t="shared" si="4"/>
        <v>7.0338724443088125</v>
      </c>
      <c r="P49" s="246">
        <f t="shared" si="4"/>
        <v>3.1462382966589075</v>
      </c>
      <c r="Q49" s="246">
        <f t="shared" si="4"/>
        <v>6.265004259273596</v>
      </c>
      <c r="R49" s="246">
        <f t="shared" si="1"/>
        <v>3.353144681983494</v>
      </c>
      <c r="S49" s="246">
        <f t="shared" si="1"/>
        <v>2.596978358513681</v>
      </c>
      <c r="T49" s="246">
        <f t="shared" si="1"/>
        <v>8.990348923533773</v>
      </c>
      <c r="U49" s="7">
        <v>1995</v>
      </c>
    </row>
    <row r="50" spans="1:21" s="46" customFormat="1" ht="11.85" customHeight="1">
      <c r="A50" s="47">
        <v>1996</v>
      </c>
      <c r="B50" s="246">
        <f aca="true" t="shared" si="5" ref="B50:Q50">B16*100/B15-100</f>
        <v>1.4822060040629026</v>
      </c>
      <c r="C50" s="246">
        <f t="shared" si="5"/>
        <v>1.3089920372887889</v>
      </c>
      <c r="D50" s="246">
        <f t="shared" si="5"/>
        <v>-0.4245094112935561</v>
      </c>
      <c r="E50" s="246">
        <f t="shared" si="5"/>
        <v>4.594937554264348</v>
      </c>
      <c r="F50" s="246">
        <f t="shared" si="5"/>
        <v>0.4520074448285101</v>
      </c>
      <c r="G50" s="246">
        <f t="shared" si="5"/>
        <v>2.409141637148821</v>
      </c>
      <c r="H50" s="246">
        <f t="shared" si="5"/>
        <v>2.160721175769055</v>
      </c>
      <c r="I50" s="246">
        <f t="shared" si="5"/>
        <v>4.097634144678537</v>
      </c>
      <c r="J50" s="246">
        <f t="shared" si="5"/>
        <v>0.08445549664523355</v>
      </c>
      <c r="K50" s="246">
        <f t="shared" si="5"/>
        <v>0.045563747825369205</v>
      </c>
      <c r="L50" s="246">
        <f t="shared" si="5"/>
        <v>-0.4833809041524688</v>
      </c>
      <c r="M50" s="246">
        <f t="shared" si="5"/>
        <v>-2.374586486608962</v>
      </c>
      <c r="N50" s="246">
        <f t="shared" si="5"/>
        <v>4.306436990027194</v>
      </c>
      <c r="O50" s="246">
        <f t="shared" si="5"/>
        <v>4.960798289379895</v>
      </c>
      <c r="P50" s="246">
        <f t="shared" si="5"/>
        <v>1.027507717827035</v>
      </c>
      <c r="Q50" s="246">
        <f t="shared" si="5"/>
        <v>4.365252878589132</v>
      </c>
      <c r="R50" s="246">
        <f t="shared" si="1"/>
        <v>1.2144880267788238</v>
      </c>
      <c r="S50" s="246">
        <f t="shared" si="1"/>
        <v>0.8278277481493319</v>
      </c>
      <c r="T50" s="246">
        <f t="shared" si="1"/>
        <v>4.468360465908319</v>
      </c>
      <c r="U50" s="7">
        <v>1996</v>
      </c>
    </row>
    <row r="51" spans="1:21" s="46" customFormat="1" ht="11.85" customHeight="1">
      <c r="A51" s="47">
        <v>1997</v>
      </c>
      <c r="B51" s="246">
        <f aca="true" t="shared" si="6" ref="B51:Q51">B17*100/B16-100</f>
        <v>1.7089264531435333</v>
      </c>
      <c r="C51" s="246">
        <f t="shared" si="6"/>
        <v>2.2045855379188737</v>
      </c>
      <c r="D51" s="246">
        <f t="shared" si="6"/>
        <v>-0.5429536679536682</v>
      </c>
      <c r="E51" s="246">
        <f t="shared" si="6"/>
        <v>1.564395632462805</v>
      </c>
      <c r="F51" s="246">
        <f t="shared" si="6"/>
        <v>3.7023557437797763</v>
      </c>
      <c r="G51" s="246">
        <f t="shared" si="6"/>
        <v>4.065291037881124</v>
      </c>
      <c r="H51" s="246">
        <f t="shared" si="6"/>
        <v>1.9261802575107225</v>
      </c>
      <c r="I51" s="246">
        <f t="shared" si="6"/>
        <v>2.1286350537071</v>
      </c>
      <c r="J51" s="246">
        <f t="shared" si="6"/>
        <v>1.5657962589658183</v>
      </c>
      <c r="K51" s="246">
        <f t="shared" si="6"/>
        <v>2.223326294870205</v>
      </c>
      <c r="L51" s="246">
        <f t="shared" si="6"/>
        <v>2.5766757644446443</v>
      </c>
      <c r="M51" s="246">
        <f t="shared" si="6"/>
        <v>2.288446363087772</v>
      </c>
      <c r="N51" s="246">
        <f t="shared" si="6"/>
        <v>0.5153039051344166</v>
      </c>
      <c r="O51" s="246">
        <f t="shared" si="6"/>
        <v>3.164471003666989</v>
      </c>
      <c r="P51" s="246">
        <f t="shared" si="6"/>
        <v>1.687494299005749</v>
      </c>
      <c r="Q51" s="246">
        <f t="shared" si="6"/>
        <v>3.763703651979611</v>
      </c>
      <c r="R51" s="246">
        <f t="shared" si="1"/>
        <v>2.0139919440322274</v>
      </c>
      <c r="S51" s="246">
        <f t="shared" si="1"/>
        <v>2.1157337964790344</v>
      </c>
      <c r="T51" s="246">
        <f t="shared" si="1"/>
        <v>1.9430136271761143</v>
      </c>
      <c r="U51" s="7">
        <v>1997</v>
      </c>
    </row>
    <row r="52" spans="1:21" s="46" customFormat="1" ht="11.85" customHeight="1">
      <c r="A52" s="47">
        <v>1998</v>
      </c>
      <c r="B52" s="246">
        <f aca="true" t="shared" si="7" ref="B52:Q52">B18*100/B17-100</f>
        <v>3.032401501621891</v>
      </c>
      <c r="C52" s="246">
        <f t="shared" si="7"/>
        <v>4.21277713171024</v>
      </c>
      <c r="D52" s="246">
        <f t="shared" si="7"/>
        <v>1.682235432083786</v>
      </c>
      <c r="E52" s="246">
        <f t="shared" si="7"/>
        <v>1.980384760467743</v>
      </c>
      <c r="F52" s="246">
        <f t="shared" si="7"/>
        <v>2.0802092971317308</v>
      </c>
      <c r="G52" s="246">
        <f t="shared" si="7"/>
        <v>3.16206433400869</v>
      </c>
      <c r="H52" s="246">
        <f t="shared" si="7"/>
        <v>2.17947854207371</v>
      </c>
      <c r="I52" s="246">
        <f t="shared" si="7"/>
        <v>1.1479510036554927</v>
      </c>
      <c r="J52" s="246">
        <f t="shared" si="7"/>
        <v>3.1940918532194758</v>
      </c>
      <c r="K52" s="246">
        <f t="shared" si="7"/>
        <v>2.729850141757794</v>
      </c>
      <c r="L52" s="246">
        <f t="shared" si="7"/>
        <v>0.8298006674483673</v>
      </c>
      <c r="M52" s="246">
        <f t="shared" si="7"/>
        <v>2.4550735160646155</v>
      </c>
      <c r="N52" s="246">
        <f t="shared" si="7"/>
        <v>2.303891290920319</v>
      </c>
      <c r="O52" s="246">
        <f t="shared" si="7"/>
        <v>2.3499210110584556</v>
      </c>
      <c r="P52" s="246">
        <f t="shared" si="7"/>
        <v>0.9687836383207724</v>
      </c>
      <c r="Q52" s="246">
        <f t="shared" si="7"/>
        <v>3.3849259757738963</v>
      </c>
      <c r="R52" s="246">
        <f t="shared" si="1"/>
        <v>2.7971737323358212</v>
      </c>
      <c r="S52" s="246">
        <f t="shared" si="1"/>
        <v>2.8759180517974556</v>
      </c>
      <c r="T52" s="246">
        <f t="shared" si="1"/>
        <v>2.2897345698752787</v>
      </c>
      <c r="U52" s="7">
        <v>1998</v>
      </c>
    </row>
    <row r="53" spans="1:21" s="46" customFormat="1" ht="11.85" customHeight="1">
      <c r="A53" s="47">
        <v>1999</v>
      </c>
      <c r="B53" s="246">
        <f aca="true" t="shared" si="8" ref="B53:Q53">B19*100/B18-100</f>
        <v>3.045739148891016</v>
      </c>
      <c r="C53" s="246">
        <f t="shared" si="8"/>
        <v>2.854571634269263</v>
      </c>
      <c r="D53" s="246">
        <f t="shared" si="8"/>
        <v>1.6424736528136776</v>
      </c>
      <c r="E53" s="246">
        <f t="shared" si="8"/>
        <v>3.9331730472843844</v>
      </c>
      <c r="F53" s="246">
        <f t="shared" si="8"/>
        <v>1.0876699484294363</v>
      </c>
      <c r="G53" s="246">
        <f t="shared" si="8"/>
        <v>0.9069644275752466</v>
      </c>
      <c r="H53" s="246">
        <f t="shared" si="8"/>
        <v>3.8967461180892116</v>
      </c>
      <c r="I53" s="246">
        <f t="shared" si="8"/>
        <v>3.328683743342637</v>
      </c>
      <c r="J53" s="246">
        <f t="shared" si="8"/>
        <v>1.9188621013552734</v>
      </c>
      <c r="K53" s="246">
        <f t="shared" si="8"/>
        <v>0.8279451190663991</v>
      </c>
      <c r="L53" s="246">
        <f t="shared" si="8"/>
        <v>2.2005546113248045</v>
      </c>
      <c r="M53" s="246">
        <f t="shared" si="8"/>
        <v>2.103911059928251</v>
      </c>
      <c r="N53" s="246">
        <f t="shared" si="8"/>
        <v>2.861800398478536</v>
      </c>
      <c r="O53" s="246">
        <f t="shared" si="8"/>
        <v>2.315261431603318</v>
      </c>
      <c r="P53" s="246">
        <f t="shared" si="8"/>
        <v>0.6618692253020555</v>
      </c>
      <c r="Q53" s="246">
        <f t="shared" si="8"/>
        <v>3.9315237909262493</v>
      </c>
      <c r="R53" s="246">
        <f t="shared" si="1"/>
        <v>2.2682246391460836</v>
      </c>
      <c r="S53" s="246">
        <f t="shared" si="1"/>
        <v>2.12670023296009</v>
      </c>
      <c r="T53" s="246">
        <f t="shared" si="1"/>
        <v>3.2076533483399032</v>
      </c>
      <c r="U53" s="7">
        <v>1999</v>
      </c>
    </row>
    <row r="54" spans="1:21" s="46" customFormat="1" ht="11.85" customHeight="1">
      <c r="A54" s="47">
        <v>2000</v>
      </c>
      <c r="B54" s="246">
        <f aca="true" t="shared" si="9" ref="B54:Q54">B20*100/B19-100</f>
        <v>2.33779608650876</v>
      </c>
      <c r="C54" s="246">
        <f t="shared" si="9"/>
        <v>3.40181290029048</v>
      </c>
      <c r="D54" s="246">
        <f t="shared" si="9"/>
        <v>1.4516002817121887</v>
      </c>
      <c r="E54" s="246">
        <f t="shared" si="9"/>
        <v>2.675129011210629</v>
      </c>
      <c r="F54" s="246">
        <f t="shared" si="9"/>
        <v>4.857310700924472</v>
      </c>
      <c r="G54" s="246">
        <f t="shared" si="9"/>
        <v>1.7757561178297294</v>
      </c>
      <c r="H54" s="246">
        <f t="shared" si="9"/>
        <v>2.15770268126289</v>
      </c>
      <c r="I54" s="246">
        <f t="shared" si="9"/>
        <v>1.4113026937473165</v>
      </c>
      <c r="J54" s="246">
        <f t="shared" si="9"/>
        <v>2.795576231019041</v>
      </c>
      <c r="K54" s="246">
        <f t="shared" si="9"/>
        <v>1.8651755689372038</v>
      </c>
      <c r="L54" s="246">
        <f t="shared" si="9"/>
        <v>1.7155361050328253</v>
      </c>
      <c r="M54" s="246">
        <f t="shared" si="9"/>
        <v>3.505118861703977</v>
      </c>
      <c r="N54" s="246">
        <f t="shared" si="9"/>
        <v>0.8158713388507408</v>
      </c>
      <c r="O54" s="246">
        <f t="shared" si="9"/>
        <v>2.1245835690489656</v>
      </c>
      <c r="P54" s="246">
        <f t="shared" si="9"/>
        <v>1.7386699616080534</v>
      </c>
      <c r="Q54" s="246">
        <f t="shared" si="9"/>
        <v>2.2295985470031923</v>
      </c>
      <c r="R54" s="246">
        <f t="shared" si="1"/>
        <v>2.3641970427769365</v>
      </c>
      <c r="S54" s="246">
        <f t="shared" si="1"/>
        <v>2.428256070640174</v>
      </c>
      <c r="T54" s="246">
        <f t="shared" si="1"/>
        <v>1.7327032594208163</v>
      </c>
      <c r="U54" s="7">
        <v>2000</v>
      </c>
    </row>
    <row r="55" spans="1:24" ht="11.85" customHeight="1">
      <c r="A55" s="47">
        <v>2001</v>
      </c>
      <c r="B55" s="246">
        <f aca="true" t="shared" si="10" ref="B55:Q55">B21*100/B20-100</f>
        <v>4.125993760692367</v>
      </c>
      <c r="C55" s="246">
        <f t="shared" si="10"/>
        <v>3.228972753426973</v>
      </c>
      <c r="D55" s="246">
        <f t="shared" si="10"/>
        <v>1.2379960661807274</v>
      </c>
      <c r="E55" s="246">
        <f t="shared" si="10"/>
        <v>2.6978625072212594</v>
      </c>
      <c r="F55" s="246">
        <f t="shared" si="10"/>
        <v>3.8538656601993324</v>
      </c>
      <c r="G55" s="246">
        <f t="shared" si="10"/>
        <v>5.124734093985694</v>
      </c>
      <c r="H55" s="246">
        <f t="shared" si="10"/>
        <v>3.5657710824662274</v>
      </c>
      <c r="I55" s="246">
        <f t="shared" si="10"/>
        <v>2.4142312579415517</v>
      </c>
      <c r="J55" s="246">
        <f t="shared" si="10"/>
        <v>1.5967211714981033</v>
      </c>
      <c r="K55" s="246">
        <f t="shared" si="10"/>
        <v>2.1573068212352666</v>
      </c>
      <c r="L55" s="246">
        <f t="shared" si="10"/>
        <v>0.034420445744771655</v>
      </c>
      <c r="M55" s="246">
        <f t="shared" si="10"/>
        <v>2.510477787091361</v>
      </c>
      <c r="N55" s="246">
        <f t="shared" si="10"/>
        <v>4.215183977643221</v>
      </c>
      <c r="O55" s="246">
        <f t="shared" si="10"/>
        <v>2.9236166676924995</v>
      </c>
      <c r="P55" s="246">
        <f t="shared" si="10"/>
        <v>2.5547603556712204</v>
      </c>
      <c r="Q55" s="246">
        <f t="shared" si="10"/>
        <v>3.522636770201558</v>
      </c>
      <c r="R55" s="246">
        <f t="shared" si="1"/>
        <v>2.9314073845203126</v>
      </c>
      <c r="S55" s="246">
        <f t="shared" si="1"/>
        <v>2.8735632183907995</v>
      </c>
      <c r="T55" s="246">
        <f t="shared" si="1"/>
        <v>3.346831824678418</v>
      </c>
      <c r="U55" s="7">
        <v>2001</v>
      </c>
      <c r="V55" s="8"/>
      <c r="W55" s="8"/>
      <c r="X55" s="8"/>
    </row>
    <row r="56" spans="1:24" ht="11.85" customHeight="1">
      <c r="A56" s="47">
        <v>2002</v>
      </c>
      <c r="B56" s="246">
        <f aca="true" t="shared" si="11" ref="B56:Q56">B22*100/B21-100</f>
        <v>0.22228665313618023</v>
      </c>
      <c r="C56" s="246">
        <f t="shared" si="11"/>
        <v>1.7246467097281908</v>
      </c>
      <c r="D56" s="246">
        <f t="shared" si="11"/>
        <v>-0.1904761904761898</v>
      </c>
      <c r="E56" s="246">
        <f t="shared" si="11"/>
        <v>1.5413174326376833</v>
      </c>
      <c r="F56" s="246">
        <f t="shared" si="11"/>
        <v>2.455921183384916</v>
      </c>
      <c r="G56" s="246">
        <f t="shared" si="11"/>
        <v>1.0056414029923957</v>
      </c>
      <c r="H56" s="246">
        <f t="shared" si="11"/>
        <v>0.19794259664696767</v>
      </c>
      <c r="I56" s="246">
        <f t="shared" si="11"/>
        <v>1.6483516483516496</v>
      </c>
      <c r="J56" s="246">
        <f t="shared" si="11"/>
        <v>-0.7816111274530471</v>
      </c>
      <c r="K56" s="246">
        <f t="shared" si="11"/>
        <v>1.4654492165483077</v>
      </c>
      <c r="L56" s="246">
        <f t="shared" si="11"/>
        <v>1.7204301075268802</v>
      </c>
      <c r="M56" s="246">
        <f t="shared" si="11"/>
        <v>0.05723864426182956</v>
      </c>
      <c r="N56" s="246">
        <f t="shared" si="11"/>
        <v>4.396648044692739</v>
      </c>
      <c r="O56" s="246">
        <f t="shared" si="11"/>
        <v>4.688434397799313</v>
      </c>
      <c r="P56" s="246">
        <f t="shared" si="11"/>
        <v>-1.7594315682625563</v>
      </c>
      <c r="Q56" s="246">
        <f t="shared" si="11"/>
        <v>2.2191975381701923</v>
      </c>
      <c r="R56" s="246">
        <f t="shared" si="1"/>
        <v>1.1031480995084593</v>
      </c>
      <c r="S56" s="246">
        <f t="shared" si="1"/>
        <v>0.8100558659217825</v>
      </c>
      <c r="T56" s="246">
        <f t="shared" si="1"/>
        <v>3.1808228650455277</v>
      </c>
      <c r="U56" s="7">
        <v>2002</v>
      </c>
      <c r="V56" s="8"/>
      <c r="W56" s="8"/>
      <c r="X56" s="8"/>
    </row>
    <row r="57" spans="1:24" ht="11.85" customHeight="1">
      <c r="A57" s="47">
        <v>2003</v>
      </c>
      <c r="B57" s="246">
        <f aca="true" t="shared" si="12" ref="B57:Q57">B23*100/B22-100</f>
        <v>0.8036001285760221</v>
      </c>
      <c r="C57" s="246">
        <f t="shared" si="12"/>
        <v>-0.9121676067687332</v>
      </c>
      <c r="D57" s="246">
        <f t="shared" si="12"/>
        <v>-0.6030534351145036</v>
      </c>
      <c r="E57" s="246">
        <f t="shared" si="12"/>
        <v>1.1910697468284326</v>
      </c>
      <c r="F57" s="246">
        <f t="shared" si="12"/>
        <v>2.405364961480913</v>
      </c>
      <c r="G57" s="246">
        <f t="shared" si="12"/>
        <v>0.44924720738222845</v>
      </c>
      <c r="H57" s="246">
        <f t="shared" si="12"/>
        <v>2.7567421952168587</v>
      </c>
      <c r="I57" s="246">
        <f t="shared" si="12"/>
        <v>1.528625399593139</v>
      </c>
      <c r="J57" s="246">
        <f t="shared" si="12"/>
        <v>0.5844733386980607</v>
      </c>
      <c r="K57" s="246">
        <f t="shared" si="12"/>
        <v>0.01481316890715334</v>
      </c>
      <c r="L57" s="246">
        <f t="shared" si="12"/>
        <v>0.5496828752642671</v>
      </c>
      <c r="M57" s="246">
        <f t="shared" si="12"/>
        <v>1.299391165774523</v>
      </c>
      <c r="N57" s="246">
        <f t="shared" si="12"/>
        <v>2.911114678653604</v>
      </c>
      <c r="O57" s="246">
        <f t="shared" si="12"/>
        <v>1.7822460870558672</v>
      </c>
      <c r="P57" s="246">
        <f t="shared" si="12"/>
        <v>0.7878422593421703</v>
      </c>
      <c r="Q57" s="246">
        <f t="shared" si="12"/>
        <v>2.8715336073641</v>
      </c>
      <c r="R57" s="246">
        <f t="shared" si="1"/>
        <v>0.6494711449248456</v>
      </c>
      <c r="S57" s="246">
        <f t="shared" si="1"/>
        <v>0.4433361041839845</v>
      </c>
      <c r="T57" s="246">
        <f t="shared" si="1"/>
        <v>2.2003797609739735</v>
      </c>
      <c r="U57" s="7">
        <v>2003</v>
      </c>
      <c r="V57" s="8"/>
      <c r="W57" s="8"/>
      <c r="X57" s="8"/>
    </row>
    <row r="58" spans="1:24" ht="11.85" customHeight="1">
      <c r="A58" s="47">
        <v>2004</v>
      </c>
      <c r="B58" s="246">
        <f aca="true" t="shared" si="13" ref="B58:Q58">B24*100/B23-100</f>
        <v>1.1001275510204067</v>
      </c>
      <c r="C58" s="246">
        <f t="shared" si="13"/>
        <v>3.122763645826552</v>
      </c>
      <c r="D58" s="246">
        <f t="shared" si="13"/>
        <v>0.44159434759235694</v>
      </c>
      <c r="E58" s="246">
        <f t="shared" si="13"/>
        <v>3.0110587977663386</v>
      </c>
      <c r="F58" s="246">
        <f t="shared" si="13"/>
        <v>0.6954592195702816</v>
      </c>
      <c r="G58" s="246">
        <f t="shared" si="13"/>
        <v>2.415488134090822</v>
      </c>
      <c r="H58" s="246">
        <f t="shared" si="13"/>
        <v>1.4797553160501025</v>
      </c>
      <c r="I58" s="246">
        <f t="shared" si="13"/>
        <v>2.0494618731394496</v>
      </c>
      <c r="J58" s="246">
        <f t="shared" si="13"/>
        <v>2.5348435723609413</v>
      </c>
      <c r="K58" s="246">
        <f t="shared" si="13"/>
        <v>2.8103824934276247</v>
      </c>
      <c r="L58" s="246">
        <f t="shared" si="13"/>
        <v>3.0319596299411273</v>
      </c>
      <c r="M58" s="246">
        <f t="shared" si="13"/>
        <v>4.852567463999037</v>
      </c>
      <c r="N58" s="246">
        <f t="shared" si="13"/>
        <v>3.4839581925016887</v>
      </c>
      <c r="O58" s="246">
        <f t="shared" si="13"/>
        <v>3.148501515321584</v>
      </c>
      <c r="P58" s="246">
        <f t="shared" si="13"/>
        <v>2.003331767118027</v>
      </c>
      <c r="Q58" s="246">
        <f t="shared" si="13"/>
        <v>3.1234171872361998</v>
      </c>
      <c r="R58" s="246">
        <f t="shared" si="1"/>
        <v>2.418879056047203</v>
      </c>
      <c r="S58" s="246">
        <f t="shared" si="1"/>
        <v>2.365517241379308</v>
      </c>
      <c r="T58" s="246">
        <f t="shared" si="1"/>
        <v>3.1038251366120164</v>
      </c>
      <c r="U58" s="7">
        <v>2004</v>
      </c>
      <c r="V58" s="8"/>
      <c r="W58" s="8"/>
      <c r="X58" s="8"/>
    </row>
    <row r="59" spans="1:24" ht="11.85" customHeight="1">
      <c r="A59" s="47">
        <v>2005</v>
      </c>
      <c r="B59" s="246">
        <f aca="true" t="shared" si="14" ref="B59:Q59">B25*100/B24-100</f>
        <v>0.6686642485412335</v>
      </c>
      <c r="C59" s="246">
        <f t="shared" si="14"/>
        <v>1.3311462999179895</v>
      </c>
      <c r="D59" s="246">
        <f t="shared" si="14"/>
        <v>2.2326719425010566</v>
      </c>
      <c r="E59" s="246">
        <f t="shared" si="14"/>
        <v>1.7219387755102105</v>
      </c>
      <c r="F59" s="246">
        <f t="shared" si="14"/>
        <v>1.6930477546961953</v>
      </c>
      <c r="G59" s="246">
        <f t="shared" si="14"/>
        <v>1.9572358715109033</v>
      </c>
      <c r="H59" s="246">
        <f t="shared" si="14"/>
        <v>0.6601986336758756</v>
      </c>
      <c r="I59" s="246">
        <f t="shared" si="14"/>
        <v>0.886345787052619</v>
      </c>
      <c r="J59" s="246">
        <f t="shared" si="14"/>
        <v>2.706254363270503</v>
      </c>
      <c r="K59" s="246">
        <f t="shared" si="14"/>
        <v>1.1668947633796733</v>
      </c>
      <c r="L59" s="246">
        <f t="shared" si="14"/>
        <v>0.2693767601322463</v>
      </c>
      <c r="M59" s="246">
        <f t="shared" si="14"/>
        <v>5.397399399861513</v>
      </c>
      <c r="N59" s="246">
        <f t="shared" si="14"/>
        <v>0.3969649766343366</v>
      </c>
      <c r="O59" s="246">
        <f t="shared" si="14"/>
        <v>1.09363947984113</v>
      </c>
      <c r="P59" s="246">
        <f t="shared" si="14"/>
        <v>0.43969849246231263</v>
      </c>
      <c r="Q59" s="246">
        <f t="shared" si="14"/>
        <v>0.8786291202794132</v>
      </c>
      <c r="R59" s="246">
        <f t="shared" si="1"/>
        <v>1.2888824884792598</v>
      </c>
      <c r="S59" s="246">
        <f t="shared" si="1"/>
        <v>1.2497473556558703</v>
      </c>
      <c r="T59" s="246">
        <f t="shared" si="1"/>
        <v>0.916896332414666</v>
      </c>
      <c r="U59" s="7">
        <v>2005</v>
      </c>
      <c r="V59" s="8"/>
      <c r="W59" s="8"/>
      <c r="X59" s="8"/>
    </row>
    <row r="60" spans="1:24" ht="11.85" customHeight="1">
      <c r="A60" s="47">
        <v>2006</v>
      </c>
      <c r="B60" s="246">
        <f aca="true" t="shared" si="15" ref="B60:Q60">B26*100/B25-100</f>
        <v>6.416643168217561</v>
      </c>
      <c r="C60" s="246">
        <f t="shared" si="15"/>
        <v>4.165110197982813</v>
      </c>
      <c r="D60" s="246">
        <f t="shared" si="15"/>
        <v>3.889158969372872</v>
      </c>
      <c r="E60" s="246">
        <f t="shared" si="15"/>
        <v>5.250783699059568</v>
      </c>
      <c r="F60" s="246">
        <f t="shared" si="15"/>
        <v>4.954943051187868</v>
      </c>
      <c r="G60" s="246">
        <f t="shared" si="15"/>
        <v>1.0283222719555454</v>
      </c>
      <c r="H60" s="246">
        <f t="shared" si="15"/>
        <v>3.516026006615718</v>
      </c>
      <c r="I60" s="246">
        <f t="shared" si="15"/>
        <v>4.131450177935946</v>
      </c>
      <c r="J60" s="246">
        <f t="shared" si="15"/>
        <v>5.03398640543783</v>
      </c>
      <c r="K60" s="246">
        <f t="shared" si="15"/>
        <v>3.663225347098617</v>
      </c>
      <c r="L60" s="246">
        <f t="shared" si="15"/>
        <v>4.033866568974645</v>
      </c>
      <c r="M60" s="246">
        <f t="shared" si="15"/>
        <v>5.037047851954597</v>
      </c>
      <c r="N60" s="246">
        <f t="shared" si="15"/>
        <v>5.780780780780788</v>
      </c>
      <c r="O60" s="246">
        <f t="shared" si="15"/>
        <v>5.818083961248661</v>
      </c>
      <c r="P60" s="246">
        <f t="shared" si="15"/>
        <v>3.072753804461115</v>
      </c>
      <c r="Q60" s="246">
        <f t="shared" si="15"/>
        <v>5.312415472004332</v>
      </c>
      <c r="R60" s="246">
        <f t="shared" si="1"/>
        <v>4.439468259045995</v>
      </c>
      <c r="S60" s="246">
        <f t="shared" si="1"/>
        <v>4.291845493562235</v>
      </c>
      <c r="T60" s="246">
        <f t="shared" si="1"/>
        <v>5.4146315844756</v>
      </c>
      <c r="U60" s="7">
        <v>2006</v>
      </c>
      <c r="V60" s="8"/>
      <c r="W60" s="8"/>
      <c r="X60" s="8"/>
    </row>
    <row r="61" spans="1:24" ht="11.85" customHeight="1">
      <c r="A61" s="47">
        <v>2007</v>
      </c>
      <c r="B61" s="246">
        <f aca="true" t="shared" si="16" ref="B61:Q61">B27*100/B26-100</f>
        <v>5.5792727808037625</v>
      </c>
      <c r="C61" s="246">
        <f t="shared" si="16"/>
        <v>4.71579702348933</v>
      </c>
      <c r="D61" s="246">
        <f t="shared" si="16"/>
        <v>4.391490587091894</v>
      </c>
      <c r="E61" s="246">
        <f t="shared" si="16"/>
        <v>4.611566145445522</v>
      </c>
      <c r="F61" s="246">
        <f t="shared" si="16"/>
        <v>3.582938865948236</v>
      </c>
      <c r="G61" s="246">
        <f t="shared" si="16"/>
        <v>2.9790890862217196</v>
      </c>
      <c r="H61" s="246">
        <f t="shared" si="16"/>
        <v>3.939285419134464</v>
      </c>
      <c r="I61" s="246">
        <f t="shared" si="16"/>
        <v>6.066107758850862</v>
      </c>
      <c r="J61" s="246">
        <f t="shared" si="16"/>
        <v>4.602383037039857</v>
      </c>
      <c r="K61" s="246">
        <f t="shared" si="16"/>
        <v>6.085373810913836</v>
      </c>
      <c r="L61" s="246">
        <f t="shared" si="16"/>
        <v>4.50348227560842</v>
      </c>
      <c r="M61" s="246">
        <f t="shared" si="16"/>
        <v>5.3723459707405254</v>
      </c>
      <c r="N61" s="246">
        <f t="shared" si="16"/>
        <v>5.24248876271588</v>
      </c>
      <c r="O61" s="246">
        <f t="shared" si="16"/>
        <v>5.828798128274244</v>
      </c>
      <c r="P61" s="246">
        <f t="shared" si="16"/>
        <v>2.39462826632149</v>
      </c>
      <c r="Q61" s="246">
        <f t="shared" si="16"/>
        <v>5.455386037910316</v>
      </c>
      <c r="R61" s="246">
        <f t="shared" si="1"/>
        <v>5.033522785284006</v>
      </c>
      <c r="S61" s="246">
        <f t="shared" si="1"/>
        <v>4.973362682234338</v>
      </c>
      <c r="T61" s="246">
        <f t="shared" si="1"/>
        <v>5.365683539258669</v>
      </c>
      <c r="U61" s="7">
        <v>2007</v>
      </c>
      <c r="V61" s="8"/>
      <c r="W61" s="8"/>
      <c r="X61" s="8"/>
    </row>
    <row r="62" spans="1:24" ht="11.85" customHeight="1">
      <c r="A62" s="47">
        <v>2008</v>
      </c>
      <c r="B62" s="246">
        <f aca="true" t="shared" si="17" ref="B62:Q62">B28*100/B27-100</f>
        <v>1.3664249860568844</v>
      </c>
      <c r="C62" s="246">
        <f t="shared" si="17"/>
        <v>0.7049086757990892</v>
      </c>
      <c r="D62" s="246">
        <f t="shared" si="17"/>
        <v>4.496396675976683</v>
      </c>
      <c r="E62" s="246">
        <f t="shared" si="17"/>
        <v>4.014425358261363</v>
      </c>
      <c r="F62" s="246">
        <f t="shared" si="17"/>
        <v>1.4925010330829593</v>
      </c>
      <c r="G62" s="246">
        <f t="shared" si="17"/>
        <v>3.031988873435324</v>
      </c>
      <c r="H62" s="246">
        <f t="shared" si="17"/>
        <v>1.523945827038773</v>
      </c>
      <c r="I62" s="246">
        <f t="shared" si="17"/>
        <v>3.488898957861352</v>
      </c>
      <c r="J62" s="246">
        <f t="shared" si="17"/>
        <v>3.075187422665408</v>
      </c>
      <c r="K62" s="246">
        <f t="shared" si="17"/>
        <v>2.745136123790104</v>
      </c>
      <c r="L62" s="246">
        <f t="shared" si="17"/>
        <v>1.733498071810999</v>
      </c>
      <c r="M62" s="246">
        <f t="shared" si="17"/>
        <v>1.8467829700227583</v>
      </c>
      <c r="N62" s="246">
        <f t="shared" si="17"/>
        <v>1.7848311828440444</v>
      </c>
      <c r="O62" s="246">
        <f t="shared" si="17"/>
        <v>2.8596145527947385</v>
      </c>
      <c r="P62" s="246">
        <f t="shared" si="17"/>
        <v>3.2156119143556907</v>
      </c>
      <c r="Q62" s="246">
        <f t="shared" si="17"/>
        <v>2.0604997807978975</v>
      </c>
      <c r="R62" s="246">
        <f t="shared" si="1"/>
        <v>2.164474110556668</v>
      </c>
      <c r="S62" s="246">
        <f t="shared" si="1"/>
        <v>1.9540509329605555</v>
      </c>
      <c r="T62" s="246">
        <f t="shared" si="1"/>
        <v>2.666792756158685</v>
      </c>
      <c r="U62" s="7">
        <v>2008</v>
      </c>
      <c r="V62" s="8"/>
      <c r="W62" s="8"/>
      <c r="X62" s="8"/>
    </row>
    <row r="63" spans="1:24" ht="11.85" customHeight="1">
      <c r="A63" s="47">
        <v>2009</v>
      </c>
      <c r="B63" s="246">
        <f aca="true" t="shared" si="18" ref="B63:Q63">B29*100/B28-100</f>
        <v>-7.312242090784039</v>
      </c>
      <c r="C63" s="246">
        <f t="shared" si="18"/>
        <v>-1.9043840507835768</v>
      </c>
      <c r="D63" s="246">
        <f t="shared" si="18"/>
        <v>0.11219270747400856</v>
      </c>
      <c r="E63" s="246">
        <f t="shared" si="18"/>
        <v>-1.7244525547445306</v>
      </c>
      <c r="F63" s="246">
        <f t="shared" si="18"/>
        <v>-8.722726510669887</v>
      </c>
      <c r="G63" s="246">
        <f t="shared" si="18"/>
        <v>-3.4485241180705515</v>
      </c>
      <c r="H63" s="246">
        <f t="shared" si="18"/>
        <v>-4.116848535477473</v>
      </c>
      <c r="I63" s="246">
        <f t="shared" si="18"/>
        <v>0.08756567425568562</v>
      </c>
      <c r="J63" s="246">
        <f t="shared" si="18"/>
        <v>-3.9614447622073925</v>
      </c>
      <c r="K63" s="246">
        <f t="shared" si="18"/>
        <v>-3.4815211569362674</v>
      </c>
      <c r="L63" s="246">
        <f t="shared" si="18"/>
        <v>-2.605623435889882</v>
      </c>
      <c r="M63" s="246">
        <f t="shared" si="18"/>
        <v>-8.749150017809157</v>
      </c>
      <c r="N63" s="246">
        <f t="shared" si="18"/>
        <v>-2.212897526501763</v>
      </c>
      <c r="O63" s="246">
        <f t="shared" si="18"/>
        <v>-3.2753948229137393</v>
      </c>
      <c r="P63" s="246">
        <f t="shared" si="18"/>
        <v>-2.617881200244952</v>
      </c>
      <c r="Q63" s="246">
        <f t="shared" si="18"/>
        <v>-3.116647575410468</v>
      </c>
      <c r="R63" s="246">
        <f t="shared" si="1"/>
        <v>-3.621947351728508</v>
      </c>
      <c r="S63" s="246">
        <f t="shared" si="1"/>
        <v>-4.00906137291723</v>
      </c>
      <c r="T63" s="246">
        <f t="shared" si="1"/>
        <v>-2.178418458987707</v>
      </c>
      <c r="U63" s="7">
        <v>2009</v>
      </c>
      <c r="V63" s="8"/>
      <c r="W63" s="8"/>
      <c r="X63" s="8"/>
    </row>
    <row r="64" spans="1:24" ht="11.85" customHeight="1">
      <c r="A64" s="47">
        <v>2010</v>
      </c>
      <c r="B64" s="246">
        <f aca="true" t="shared" si="19" ref="B64:Q64">B30*100/B29-100</f>
        <v>8.435236851478095</v>
      </c>
      <c r="C64" s="246">
        <f t="shared" si="19"/>
        <v>5.566950743897152</v>
      </c>
      <c r="D64" s="246">
        <f t="shared" si="19"/>
        <v>3.7410593625366744</v>
      </c>
      <c r="E64" s="246">
        <f t="shared" si="19"/>
        <v>4.971683223470436</v>
      </c>
      <c r="F64" s="246">
        <f t="shared" si="19"/>
        <v>6.042874760567813</v>
      </c>
      <c r="G64" s="246">
        <f t="shared" si="19"/>
        <v>2.581835806427563</v>
      </c>
      <c r="H64" s="246">
        <f t="shared" si="19"/>
        <v>3.4005826458656685</v>
      </c>
      <c r="I64" s="246">
        <f t="shared" si="19"/>
        <v>3.971031398852915</v>
      </c>
      <c r="J64" s="246">
        <f t="shared" si="19"/>
        <v>6.584316753060548</v>
      </c>
      <c r="K64" s="246">
        <f t="shared" si="19"/>
        <v>2.990141672651305</v>
      </c>
      <c r="L64" s="246">
        <f t="shared" si="19"/>
        <v>6.284008464328906</v>
      </c>
      <c r="M64" s="246">
        <f t="shared" si="19"/>
        <v>6.121145452609909</v>
      </c>
      <c r="N64" s="246">
        <f t="shared" si="19"/>
        <v>5.027327340891645</v>
      </c>
      <c r="O64" s="246">
        <f t="shared" si="19"/>
        <v>6.956185691512488</v>
      </c>
      <c r="P64" s="246">
        <f t="shared" si="19"/>
        <v>2.3856311900644585</v>
      </c>
      <c r="Q64" s="246">
        <f t="shared" si="19"/>
        <v>6.916596876693433</v>
      </c>
      <c r="R64" s="246">
        <f t="shared" si="1"/>
        <v>5.113860734500463</v>
      </c>
      <c r="S64" s="246">
        <f t="shared" si="1"/>
        <v>5.086324680163955</v>
      </c>
      <c r="T64" s="246">
        <f t="shared" si="1"/>
        <v>5.546139359698685</v>
      </c>
      <c r="U64" s="7">
        <v>2010</v>
      </c>
      <c r="V64" s="8"/>
      <c r="W64" s="8"/>
      <c r="X64" s="8"/>
    </row>
    <row r="65" spans="1:24" ht="11.85" customHeight="1">
      <c r="A65" s="47">
        <v>2011</v>
      </c>
      <c r="B65" s="246">
        <f aca="true" t="shared" si="20" ref="B65:Q65">B31*100/B30-100</f>
        <v>5.7809164066349155</v>
      </c>
      <c r="C65" s="246">
        <f t="shared" si="20"/>
        <v>6.584204477040117</v>
      </c>
      <c r="D65" s="246">
        <f t="shared" si="20"/>
        <v>4.019190442905256</v>
      </c>
      <c r="E65" s="246">
        <f t="shared" si="20"/>
        <v>3.422809888117456</v>
      </c>
      <c r="F65" s="246">
        <f t="shared" si="20"/>
        <v>3.424555846983722</v>
      </c>
      <c r="G65" s="246">
        <f t="shared" si="20"/>
        <v>0.48519871340566567</v>
      </c>
      <c r="H65" s="246">
        <f t="shared" si="20"/>
        <v>4.29459160566644</v>
      </c>
      <c r="I65" s="246">
        <f t="shared" si="20"/>
        <v>4.941330466083869</v>
      </c>
      <c r="J65" s="246">
        <f t="shared" si="20"/>
        <v>6.329332229580572</v>
      </c>
      <c r="K65" s="246">
        <f t="shared" si="20"/>
        <v>4.259904912836774</v>
      </c>
      <c r="L65" s="246">
        <f t="shared" si="20"/>
        <v>4.486792050343084</v>
      </c>
      <c r="M65" s="246">
        <f t="shared" si="20"/>
        <v>6.313114425198961</v>
      </c>
      <c r="N65" s="246">
        <f t="shared" si="20"/>
        <v>5.289867538276283</v>
      </c>
      <c r="O65" s="246">
        <f t="shared" si="20"/>
        <v>2.65570660765097</v>
      </c>
      <c r="P65" s="246">
        <f t="shared" si="20"/>
        <v>4.04974857011247</v>
      </c>
      <c r="Q65" s="246">
        <f t="shared" si="20"/>
        <v>6.588950836289911</v>
      </c>
      <c r="R65" s="246">
        <f t="shared" si="1"/>
        <v>5.046647047774087</v>
      </c>
      <c r="S65" s="246">
        <f t="shared" si="1"/>
        <v>5.114945925181729</v>
      </c>
      <c r="T65" s="246">
        <f t="shared" si="1"/>
        <v>4.630207868676962</v>
      </c>
      <c r="U65" s="7">
        <v>2011</v>
      </c>
      <c r="V65" s="8"/>
      <c r="W65" s="8"/>
      <c r="X65" s="8"/>
    </row>
    <row r="66" spans="1:24" ht="11.85" customHeight="1">
      <c r="A66" s="47">
        <v>2012</v>
      </c>
      <c r="B66" s="246">
        <f aca="true" t="shared" si="21" ref="B66:Q66">B32*100/B31-100</f>
        <v>1.7802618640997707</v>
      </c>
      <c r="C66" s="246">
        <f t="shared" si="21"/>
        <v>2.136181575433909</v>
      </c>
      <c r="D66" s="246">
        <f t="shared" si="21"/>
        <v>0.07025260392804</v>
      </c>
      <c r="E66" s="246">
        <f t="shared" si="21"/>
        <v>2.745114807371621</v>
      </c>
      <c r="F66" s="246">
        <f t="shared" si="21"/>
        <v>4.402124503564764</v>
      </c>
      <c r="G66" s="246">
        <f t="shared" si="21"/>
        <v>1.6294126157407476</v>
      </c>
      <c r="H66" s="246">
        <f t="shared" si="21"/>
        <v>0.04039485975410173</v>
      </c>
      <c r="I66" s="246">
        <f t="shared" si="21"/>
        <v>1.1760513186029868</v>
      </c>
      <c r="J66" s="246">
        <f t="shared" si="21"/>
        <v>2.1215168521101617</v>
      </c>
      <c r="K66" s="246">
        <f t="shared" si="21"/>
        <v>0.9424211102328712</v>
      </c>
      <c r="L66" s="246">
        <f t="shared" si="21"/>
        <v>2.749327979856403</v>
      </c>
      <c r="M66" s="246">
        <f t="shared" si="21"/>
        <v>1.1008366358432369</v>
      </c>
      <c r="N66" s="246">
        <f t="shared" si="21"/>
        <v>2.140348010783427</v>
      </c>
      <c r="O66" s="246">
        <f t="shared" si="21"/>
        <v>4.984821153592321</v>
      </c>
      <c r="P66" s="246">
        <f t="shared" si="21"/>
        <v>3.619124916992547</v>
      </c>
      <c r="Q66" s="246">
        <f t="shared" si="21"/>
        <v>2.036052392685775</v>
      </c>
      <c r="R66" s="246">
        <f t="shared" si="1"/>
        <v>1.731537223579906</v>
      </c>
      <c r="S66" s="246">
        <f t="shared" si="1"/>
        <v>1.6585612683776958</v>
      </c>
      <c r="T66" s="246">
        <f t="shared" si="1"/>
        <v>2.6261937244201903</v>
      </c>
      <c r="U66" s="7">
        <v>2012</v>
      </c>
      <c r="V66" s="8"/>
      <c r="W66" s="8"/>
      <c r="X66" s="8"/>
    </row>
    <row r="67" spans="1:24" ht="11.85" customHeight="1">
      <c r="A67" s="47">
        <v>2013</v>
      </c>
      <c r="B67" s="246">
        <f aca="true" t="shared" si="22" ref="B67:Q67">B33*100/B32-100</f>
        <v>2.018609854070263</v>
      </c>
      <c r="C67" s="246">
        <f t="shared" si="22"/>
        <v>2.4484665661136233</v>
      </c>
      <c r="D67" s="246">
        <f t="shared" si="22"/>
        <v>1.382699468896888</v>
      </c>
      <c r="E67" s="246">
        <f t="shared" si="22"/>
        <v>2.85488368221732</v>
      </c>
      <c r="F67" s="246">
        <f t="shared" si="22"/>
        <v>0.6783078967872029</v>
      </c>
      <c r="G67" s="246">
        <f t="shared" si="22"/>
        <v>3.4201113938466534</v>
      </c>
      <c r="H67" s="246">
        <f t="shared" si="22"/>
        <v>1.8750788643533127</v>
      </c>
      <c r="I67" s="246">
        <f t="shared" si="22"/>
        <v>3.645649876717158</v>
      </c>
      <c r="J67" s="246">
        <f t="shared" si="22"/>
        <v>1.146723420475837</v>
      </c>
      <c r="K67" s="246">
        <f t="shared" si="22"/>
        <v>1.918443561016744</v>
      </c>
      <c r="L67" s="246">
        <f t="shared" si="22"/>
        <v>2.0399377421598217</v>
      </c>
      <c r="M67" s="246">
        <f t="shared" si="22"/>
        <v>-0.5879790940766583</v>
      </c>
      <c r="N67" s="246">
        <f t="shared" si="22"/>
        <v>2.8713108853875013</v>
      </c>
      <c r="O67" s="246">
        <f t="shared" si="22"/>
        <v>2.4432151538010203</v>
      </c>
      <c r="P67" s="246">
        <f t="shared" si="22"/>
        <v>1.3280165200982594</v>
      </c>
      <c r="Q67" s="246">
        <f t="shared" si="22"/>
        <v>4.465344856803938</v>
      </c>
      <c r="R67" s="246">
        <f t="shared" si="1"/>
        <v>2.12684927493774</v>
      </c>
      <c r="S67" s="246">
        <f t="shared" si="1"/>
        <v>1.9965157757929433</v>
      </c>
      <c r="T67" s="246">
        <f t="shared" si="1"/>
        <v>3.161349285476902</v>
      </c>
      <c r="U67" s="7">
        <v>2013</v>
      </c>
      <c r="V67" s="8"/>
      <c r="W67" s="8"/>
      <c r="X67" s="8"/>
    </row>
    <row r="68" spans="1:24" ht="11.85" customHeight="1">
      <c r="A68" s="47">
        <v>2014</v>
      </c>
      <c r="B68" s="246">
        <f aca="true" t="shared" si="23" ref="B68:Q68">B34*100/B33-100</f>
        <v>3.3517743221690637</v>
      </c>
      <c r="C68" s="246">
        <f t="shared" si="23"/>
        <v>3.611915394807866</v>
      </c>
      <c r="D68" s="246">
        <f t="shared" si="23"/>
        <v>3.5526117717898558</v>
      </c>
      <c r="E68" s="246">
        <f t="shared" si="23"/>
        <v>5.118349180659521</v>
      </c>
      <c r="F68" s="246">
        <f t="shared" si="23"/>
        <v>2.82013929985888</v>
      </c>
      <c r="G68" s="246">
        <f t="shared" si="23"/>
        <v>1.4298250141950177</v>
      </c>
      <c r="H68" s="246">
        <f t="shared" si="23"/>
        <v>3.5696591359492658</v>
      </c>
      <c r="I68" s="246">
        <f t="shared" si="23"/>
        <v>4.770603228547159</v>
      </c>
      <c r="J68" s="246">
        <f t="shared" si="23"/>
        <v>4.189435336976317</v>
      </c>
      <c r="K68" s="246">
        <f t="shared" si="23"/>
        <v>3.6435093525605</v>
      </c>
      <c r="L68" s="246">
        <f t="shared" si="23"/>
        <v>3.3914256969461007</v>
      </c>
      <c r="M68" s="246">
        <f t="shared" si="23"/>
        <v>5.129087779690195</v>
      </c>
      <c r="N68" s="246">
        <f t="shared" si="23"/>
        <v>4.91758668947287</v>
      </c>
      <c r="O68" s="246">
        <f t="shared" si="23"/>
        <v>2.8472080179995913</v>
      </c>
      <c r="P68" s="246">
        <f t="shared" si="23"/>
        <v>3.1271960646521393</v>
      </c>
      <c r="Q68" s="246">
        <f t="shared" si="23"/>
        <v>5.568172601184202</v>
      </c>
      <c r="R68" s="246">
        <f t="shared" si="1"/>
        <v>3.6946731304322924</v>
      </c>
      <c r="S68" s="246">
        <f t="shared" si="1"/>
        <v>3.5461569743798265</v>
      </c>
      <c r="T68" s="246">
        <f t="shared" si="1"/>
        <v>4.687311239077033</v>
      </c>
      <c r="U68" s="7">
        <v>2014</v>
      </c>
      <c r="V68" s="8"/>
      <c r="W68" s="8"/>
      <c r="X68" s="8"/>
    </row>
    <row r="69" spans="1:24" ht="11.85" customHeight="1">
      <c r="A69" s="47">
        <v>2015</v>
      </c>
      <c r="B69" s="246">
        <f aca="true" t="shared" si="24" ref="B69:Q76">B35*100/B34-100</f>
        <v>3.464904877872357</v>
      </c>
      <c r="C69" s="246">
        <f t="shared" si="24"/>
        <v>2.8868469663240717</v>
      </c>
      <c r="D69" s="246">
        <f t="shared" si="24"/>
        <v>3.91335949992731</v>
      </c>
      <c r="E69" s="246">
        <f t="shared" si="24"/>
        <v>1.778290993071593</v>
      </c>
      <c r="F69" s="246">
        <f t="shared" si="24"/>
        <v>1.2529608394394813</v>
      </c>
      <c r="G69" s="246">
        <f t="shared" si="24"/>
        <v>3.3672603901611495</v>
      </c>
      <c r="H69" s="246">
        <f t="shared" si="24"/>
        <v>1.4661914898705959</v>
      </c>
      <c r="I69" s="246">
        <f t="shared" si="24"/>
        <v>1.17990512103151</v>
      </c>
      <c r="J69" s="246">
        <f t="shared" si="24"/>
        <v>0.030142271521583552</v>
      </c>
      <c r="K69" s="246">
        <f t="shared" si="24"/>
        <v>2.352169698352057</v>
      </c>
      <c r="L69" s="246">
        <f t="shared" si="24"/>
        <v>3.477933329148101</v>
      </c>
      <c r="M69" s="246">
        <f t="shared" si="24"/>
        <v>2.1075191998571228</v>
      </c>
      <c r="N69" s="246">
        <f t="shared" si="24"/>
        <v>3.4050909629849144</v>
      </c>
      <c r="O69" s="246">
        <f t="shared" si="24"/>
        <v>1.8933216658048622</v>
      </c>
      <c r="P69" s="246">
        <f t="shared" si="24"/>
        <v>1.5638841567291308</v>
      </c>
      <c r="Q69" s="246">
        <f t="shared" si="24"/>
        <v>2.0437171065268274</v>
      </c>
      <c r="R69" s="246">
        <f t="shared" si="1"/>
        <v>2.481396442501861</v>
      </c>
      <c r="S69" s="246">
        <f aca="true" t="shared" si="25" ref="S69:T76">S35*100/S34-100</f>
        <v>2.408818369858352</v>
      </c>
      <c r="T69" s="246">
        <f t="shared" si="25"/>
        <v>2.3233450013463113</v>
      </c>
      <c r="U69" s="7">
        <v>2015</v>
      </c>
      <c r="V69" s="8"/>
      <c r="W69" s="8"/>
      <c r="X69" s="8"/>
    </row>
    <row r="70" spans="1:21" ht="12.75" customHeight="1">
      <c r="A70" s="47">
        <v>2016</v>
      </c>
      <c r="B70" s="246">
        <f t="shared" si="24"/>
        <v>1.3912840829643471</v>
      </c>
      <c r="C70" s="246">
        <f t="shared" si="24"/>
        <v>3.185637012314416</v>
      </c>
      <c r="D70" s="246">
        <f t="shared" si="24"/>
        <v>5.064211969446859</v>
      </c>
      <c r="E70" s="246">
        <f t="shared" si="24"/>
        <v>2.4582104228121864</v>
      </c>
      <c r="F70" s="246">
        <f t="shared" si="24"/>
        <v>1.5544721135136257</v>
      </c>
      <c r="G70" s="246">
        <f t="shared" si="24"/>
        <v>0.8435217855091537</v>
      </c>
      <c r="H70" s="246">
        <f t="shared" si="24"/>
        <v>3.184668332469002</v>
      </c>
      <c r="I70" s="246">
        <f t="shared" si="24"/>
        <v>2.1760038470786185</v>
      </c>
      <c r="J70" s="246">
        <f t="shared" si="24"/>
        <v>6.547941903212191</v>
      </c>
      <c r="K70" s="246">
        <f t="shared" si="24"/>
        <v>1.805064207916658</v>
      </c>
      <c r="L70" s="246">
        <f t="shared" si="24"/>
        <v>1.8503913122611237</v>
      </c>
      <c r="M70" s="246">
        <f t="shared" si="24"/>
        <v>0.2769517812372442</v>
      </c>
      <c r="N70" s="246">
        <f t="shared" si="24"/>
        <v>2.877311165257268</v>
      </c>
      <c r="O70" s="246">
        <f t="shared" si="24"/>
        <v>2.7637896709216534</v>
      </c>
      <c r="P70" s="246">
        <f t="shared" si="24"/>
        <v>2.2778355530208927</v>
      </c>
      <c r="Q70" s="246">
        <f t="shared" si="24"/>
        <v>2.635244513044455</v>
      </c>
      <c r="R70" s="246">
        <f t="shared" si="1"/>
        <v>2.7560330400043256</v>
      </c>
      <c r="S70" s="246">
        <f t="shared" si="25"/>
        <v>2.625725462122574</v>
      </c>
      <c r="T70" s="246">
        <f t="shared" si="25"/>
        <v>2.650276305402059</v>
      </c>
      <c r="U70" s="7">
        <v>2016</v>
      </c>
    </row>
    <row r="71" spans="1:21" ht="12.75" customHeight="1">
      <c r="A71" s="2" t="s">
        <v>267</v>
      </c>
      <c r="B71" s="246">
        <f t="shared" si="24"/>
        <v>4.0292366745581205</v>
      </c>
      <c r="C71" s="246">
        <f aca="true" t="shared" si="26" ref="C71:C76">C37*100/C36-100</f>
        <v>4.2316357714872055</v>
      </c>
      <c r="D71" s="246">
        <f t="shared" si="24"/>
        <v>4.710926473329607</v>
      </c>
      <c r="E71" s="246">
        <f t="shared" si="24"/>
        <v>4.329691421821934</v>
      </c>
      <c r="F71" s="246">
        <f t="shared" si="24"/>
        <v>2.5575888051668443</v>
      </c>
      <c r="G71" s="246">
        <f t="shared" si="24"/>
        <v>4.21975947533727</v>
      </c>
      <c r="H71" s="246">
        <f t="shared" si="24"/>
        <v>2.739131428049248</v>
      </c>
      <c r="I71" s="246">
        <f t="shared" si="24"/>
        <v>7.573440012550492</v>
      </c>
      <c r="J71" s="246">
        <f t="shared" si="24"/>
        <v>2.36432025792584</v>
      </c>
      <c r="K71" s="246">
        <f t="shared" si="24"/>
        <v>3.781432128492085</v>
      </c>
      <c r="L71" s="246">
        <f t="shared" si="24"/>
        <v>2.5375268048606188</v>
      </c>
      <c r="M71" s="246">
        <f t="shared" si="24"/>
        <v>3.235747303543917</v>
      </c>
      <c r="N71" s="246">
        <f t="shared" si="24"/>
        <v>3.9740865870223985</v>
      </c>
      <c r="O71" s="246">
        <f t="shared" si="24"/>
        <v>3.768281101614434</v>
      </c>
      <c r="P71" s="246">
        <f t="shared" si="24"/>
        <v>5.267646287063769</v>
      </c>
      <c r="Q71" s="246">
        <f t="shared" si="24"/>
        <v>4.148479624399371</v>
      </c>
      <c r="R71" s="246">
        <f t="shared" si="1"/>
        <v>3.8353429479601715</v>
      </c>
      <c r="S71" s="246">
        <f t="shared" si="25"/>
        <v>3.6846038863976105</v>
      </c>
      <c r="T71" s="246">
        <f t="shared" si="25"/>
        <v>4.471544715447152</v>
      </c>
      <c r="U71" s="7">
        <v>2017</v>
      </c>
    </row>
    <row r="72" spans="1:21" ht="12.75" customHeight="1">
      <c r="A72" s="2" t="s">
        <v>268</v>
      </c>
      <c r="B72" s="246">
        <f t="shared" si="24"/>
        <v>3.340698188245696</v>
      </c>
      <c r="C72" s="246">
        <f t="shared" si="26"/>
        <v>1.8233959679835579</v>
      </c>
      <c r="D72" s="246">
        <f t="shared" si="24"/>
        <v>4.689725330620547</v>
      </c>
      <c r="E72" s="246">
        <f t="shared" si="24"/>
        <v>2.5650097293472527</v>
      </c>
      <c r="F72" s="246">
        <f t="shared" si="24"/>
        <v>1.351861958940347</v>
      </c>
      <c r="G72" s="246">
        <f t="shared" si="24"/>
        <v>1.1804753130757888</v>
      </c>
      <c r="H72" s="246">
        <f t="shared" si="24"/>
        <v>1.7232944943520465</v>
      </c>
      <c r="I72" s="246">
        <f t="shared" si="24"/>
        <v>0.3682368382674639</v>
      </c>
      <c r="J72" s="246">
        <f t="shared" si="24"/>
        <v>3.1275037988672523</v>
      </c>
      <c r="K72" s="246">
        <f t="shared" si="24"/>
        <v>3.4248200585304147</v>
      </c>
      <c r="L72" s="246">
        <f t="shared" si="24"/>
        <v>1.86476124085047</v>
      </c>
      <c r="M72" s="246">
        <f t="shared" si="24"/>
        <v>1.7966769923965131</v>
      </c>
      <c r="N72" s="246">
        <f t="shared" si="24"/>
        <v>2.7870829425164203</v>
      </c>
      <c r="O72" s="246">
        <f t="shared" si="24"/>
        <v>2.5002745543068414</v>
      </c>
      <c r="P72" s="246">
        <f t="shared" si="24"/>
        <v>2.3181903159469073</v>
      </c>
      <c r="Q72" s="246">
        <f t="shared" si="24"/>
        <v>2.0884693949425923</v>
      </c>
      <c r="R72" s="246">
        <f t="shared" si="1"/>
        <v>2.699420649176517</v>
      </c>
      <c r="S72" s="246">
        <f t="shared" si="25"/>
        <v>2.6262043778082074</v>
      </c>
      <c r="T72" s="246">
        <f t="shared" si="25"/>
        <v>2.282048585550527</v>
      </c>
      <c r="U72" s="7">
        <v>2018</v>
      </c>
    </row>
    <row r="73" spans="1:21" ht="12.75" customHeight="1">
      <c r="A73" s="2" t="s">
        <v>270</v>
      </c>
      <c r="B73" s="246">
        <f t="shared" si="24"/>
        <v>1.327717437783292</v>
      </c>
      <c r="C73" s="246">
        <f t="shared" si="26"/>
        <v>3.3166589600235454</v>
      </c>
      <c r="D73" s="246">
        <f t="shared" si="24"/>
        <v>4.375182198037123</v>
      </c>
      <c r="E73" s="246">
        <f t="shared" si="24"/>
        <v>4.191100379441181</v>
      </c>
      <c r="F73" s="246">
        <f t="shared" si="24"/>
        <v>0.7435483202849866</v>
      </c>
      <c r="G73" s="246">
        <f t="shared" si="24"/>
        <v>4.480076545572388</v>
      </c>
      <c r="H73" s="246">
        <f t="shared" si="24"/>
        <v>3.0034756377467318</v>
      </c>
      <c r="I73" s="246">
        <f t="shared" si="24"/>
        <v>7.403102183152313</v>
      </c>
      <c r="J73" s="246">
        <f t="shared" si="24"/>
        <v>4.216786776328121</v>
      </c>
      <c r="K73" s="246">
        <f t="shared" si="24"/>
        <v>1.9348424594677311</v>
      </c>
      <c r="L73" s="246">
        <f t="shared" si="24"/>
        <v>2.48930710008554</v>
      </c>
      <c r="M73" s="246">
        <f t="shared" si="24"/>
        <v>0.3236693593006521</v>
      </c>
      <c r="N73" s="246">
        <f t="shared" si="24"/>
        <v>4.249771868074561</v>
      </c>
      <c r="O73" s="246">
        <f t="shared" si="24"/>
        <v>4.946428571428569</v>
      </c>
      <c r="P73" s="246">
        <f t="shared" si="24"/>
        <v>4.586150191850905</v>
      </c>
      <c r="Q73" s="246">
        <f t="shared" si="24"/>
        <v>2.9392486286956228</v>
      </c>
      <c r="R73" s="246">
        <f t="shared" si="1"/>
        <v>2.970882396413259</v>
      </c>
      <c r="S73" s="246">
        <f t="shared" si="25"/>
        <v>2.676062933133551</v>
      </c>
      <c r="T73" s="246">
        <f t="shared" si="25"/>
        <v>4.517101926108708</v>
      </c>
      <c r="U73" s="7">
        <v>2019</v>
      </c>
    </row>
    <row r="74" spans="1:21" ht="12.4" customHeight="1">
      <c r="A74" s="2" t="s">
        <v>272</v>
      </c>
      <c r="B74" s="246">
        <f t="shared" si="24"/>
        <v>-3.1966746143945244</v>
      </c>
      <c r="C74" s="246">
        <f t="shared" si="26"/>
        <v>-2.32525022377736</v>
      </c>
      <c r="D74" s="246">
        <f t="shared" si="24"/>
        <v>-0.49575235656929806</v>
      </c>
      <c r="E74" s="246">
        <f t="shared" si="24"/>
        <v>-0.7283562324118549</v>
      </c>
      <c r="F74" s="246">
        <f t="shared" si="24"/>
        <v>-2.8453362389753494</v>
      </c>
      <c r="G74" s="246">
        <f t="shared" si="24"/>
        <v>-4.22888879041669</v>
      </c>
      <c r="H74" s="246">
        <f t="shared" si="24"/>
        <v>-2.7970543918847284</v>
      </c>
      <c r="I74" s="246">
        <f t="shared" si="24"/>
        <v>-1.3528596069942864</v>
      </c>
      <c r="J74" s="246">
        <f t="shared" si="24"/>
        <v>-2.395825300120819</v>
      </c>
      <c r="K74" s="246">
        <f t="shared" si="24"/>
        <v>-1.4004551479230685</v>
      </c>
      <c r="L74" s="246">
        <f t="shared" si="24"/>
        <v>-1.8139832512589322</v>
      </c>
      <c r="M74" s="246">
        <f t="shared" si="24"/>
        <v>-3.1021646215359198</v>
      </c>
      <c r="N74" s="246">
        <f t="shared" si="24"/>
        <v>-1.0253845191947022</v>
      </c>
      <c r="O74" s="246">
        <f t="shared" si="24"/>
        <v>-0.13612387272418403</v>
      </c>
      <c r="P74" s="246">
        <f t="shared" si="24"/>
        <v>-0.1543209876543159</v>
      </c>
      <c r="Q74" s="246">
        <f t="shared" si="24"/>
        <v>-0.3485371493682834</v>
      </c>
      <c r="R74" s="246">
        <f t="shared" si="1"/>
        <v>-2.033492822966508</v>
      </c>
      <c r="S74" s="246">
        <f t="shared" si="25"/>
        <v>-2.2984836392657684</v>
      </c>
      <c r="T74" s="246">
        <f t="shared" si="25"/>
        <v>-0.7443599160545631</v>
      </c>
      <c r="U74" s="7">
        <v>2020</v>
      </c>
    </row>
    <row r="75" spans="1:21" ht="12.75">
      <c r="A75" s="2" t="s">
        <v>275</v>
      </c>
      <c r="B75" s="246">
        <f t="shared" si="24"/>
        <v>5.699899734077334</v>
      </c>
      <c r="C75" s="246">
        <f t="shared" si="26"/>
        <v>5.477683127486301</v>
      </c>
      <c r="D75" s="246">
        <f t="shared" si="24"/>
        <v>5.431324850299404</v>
      </c>
      <c r="E75" s="246">
        <f t="shared" si="24"/>
        <v>6.0096715024178735</v>
      </c>
      <c r="F75" s="246">
        <f t="shared" si="24"/>
        <v>9.659944558478102</v>
      </c>
      <c r="G75" s="246">
        <f t="shared" si="24"/>
        <v>8.917610043493013</v>
      </c>
      <c r="H75" s="246">
        <f t="shared" si="24"/>
        <v>5.2114490317228075</v>
      </c>
      <c r="I75" s="246">
        <f t="shared" si="24"/>
        <v>6.137072719168927</v>
      </c>
      <c r="J75" s="246">
        <f t="shared" si="24"/>
        <v>3.7425267981774653</v>
      </c>
      <c r="K75" s="246">
        <f t="shared" si="24"/>
        <v>5.1056382681918535</v>
      </c>
      <c r="L75" s="246">
        <f t="shared" si="24"/>
        <v>12.011561021223542</v>
      </c>
      <c r="M75" s="246">
        <f t="shared" si="24"/>
        <v>4.524758110415476</v>
      </c>
      <c r="N75" s="246">
        <f t="shared" si="24"/>
        <v>5.274794693619711</v>
      </c>
      <c r="O75" s="246">
        <f t="shared" si="24"/>
        <v>6.938149599591071</v>
      </c>
      <c r="P75" s="246">
        <f t="shared" si="24"/>
        <v>4.700941938117879</v>
      </c>
      <c r="Q75" s="246">
        <f t="shared" si="24"/>
        <v>5.643181436018153</v>
      </c>
      <c r="R75" s="246">
        <f t="shared" si="1"/>
        <v>5.719169719169713</v>
      </c>
      <c r="S75" s="246">
        <f t="shared" si="25"/>
        <v>5.699348845893525</v>
      </c>
      <c r="T75" s="246">
        <f t="shared" si="25"/>
        <v>5.870692788000923</v>
      </c>
      <c r="U75" s="7">
        <v>2021</v>
      </c>
    </row>
    <row r="76" spans="1:21" ht="12.75">
      <c r="A76" s="2" t="s">
        <v>277</v>
      </c>
      <c r="B76" s="246">
        <f t="shared" si="24"/>
        <v>5.132699564885655</v>
      </c>
      <c r="C76" s="246">
        <f t="shared" si="26"/>
        <v>6.17064549888434</v>
      </c>
      <c r="D76" s="246">
        <f t="shared" si="24"/>
        <v>6.817677596840753</v>
      </c>
      <c r="E76" s="246">
        <f t="shared" si="24"/>
        <v>8.880989083587636</v>
      </c>
      <c r="F76" s="246">
        <f t="shared" si="24"/>
        <v>9.800856778974179</v>
      </c>
      <c r="G76" s="246">
        <f t="shared" si="24"/>
        <v>8.906825261965452</v>
      </c>
      <c r="H76" s="246">
        <f t="shared" si="24"/>
        <v>5.314380576883167</v>
      </c>
      <c r="I76" s="246">
        <f t="shared" si="24"/>
        <v>6.072939884355719</v>
      </c>
      <c r="J76" s="246">
        <f t="shared" si="24"/>
        <v>6.184310738766186</v>
      </c>
      <c r="K76" s="246">
        <f t="shared" si="24"/>
        <v>5.960424710424704</v>
      </c>
      <c r="L76" s="246">
        <f t="shared" si="24"/>
        <v>4.644573741462182</v>
      </c>
      <c r="M76" s="246">
        <f t="shared" si="24"/>
        <v>5.9760413830656205</v>
      </c>
      <c r="N76" s="246">
        <f t="shared" si="24"/>
        <v>7.73777377737774</v>
      </c>
      <c r="O76" s="246">
        <f t="shared" si="24"/>
        <v>9.95506835346228</v>
      </c>
      <c r="P76" s="246">
        <f t="shared" si="24"/>
        <v>6.603904966158822</v>
      </c>
      <c r="Q76" s="246">
        <f t="shared" si="24"/>
        <v>7.140355903606789</v>
      </c>
      <c r="R76" s="246">
        <f t="shared" si="1"/>
        <v>6.239027995934578</v>
      </c>
      <c r="S76" s="246">
        <f t="shared" si="25"/>
        <v>5.952880390381765</v>
      </c>
      <c r="T76" s="246">
        <f t="shared" si="25"/>
        <v>8.041565249953194</v>
      </c>
      <c r="U76" s="7">
        <v>2022</v>
      </c>
    </row>
  </sheetData>
  <mergeCells count="25">
    <mergeCell ref="B9:K9"/>
    <mergeCell ref="L9:T9"/>
    <mergeCell ref="B44:K44"/>
    <mergeCell ref="L44:T44"/>
    <mergeCell ref="A5:A7"/>
    <mergeCell ref="B5:B7"/>
    <mergeCell ref="C5:C7"/>
    <mergeCell ref="D5:D7"/>
    <mergeCell ref="E5:E7"/>
    <mergeCell ref="F5:F7"/>
    <mergeCell ref="P5:P7"/>
    <mergeCell ref="I5:I7"/>
    <mergeCell ref="J5:J7"/>
    <mergeCell ref="K5:K7"/>
    <mergeCell ref="L5:L7"/>
    <mergeCell ref="M5:M7"/>
    <mergeCell ref="N5:N7"/>
    <mergeCell ref="O5:O7"/>
    <mergeCell ref="G5:G7"/>
    <mergeCell ref="H5:H7"/>
    <mergeCell ref="U5:U7"/>
    <mergeCell ref="Q5:Q7"/>
    <mergeCell ref="R5:R7"/>
    <mergeCell ref="S5:S7"/>
    <mergeCell ref="T5:T7"/>
  </mergeCells>
  <printOptions horizontalCentered="1"/>
  <pageMargins left="0.7086614173228347" right="0.7086614173228347" top="0.5905511811023623" bottom="0.7086614173228347" header="0.07874015748031496" footer="0.07874015748031496"/>
  <pageSetup horizontalDpi="600" verticalDpi="600" orientation="portrait" paperSize="9" scale="86" r:id="rId1"/>
  <headerFooter differentOddEven="1" alignWithMargins="0">
    <oddHeader>&amp;C42</oddHeader>
    <evenHeader>&amp;C43</evenHeader>
  </headerFooter>
  <colBreaks count="1" manualBreakCount="1">
    <brk id="11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S86"/>
  <sheetViews>
    <sheetView workbookViewId="0" topLeftCell="A1">
      <pane ySplit="8" topLeftCell="A9" activePane="bottomLeft" state="frozen"/>
      <selection pane="topLeft" activeCell="E29" sqref="E29"/>
      <selection pane="bottomLeft" activeCell="J1" sqref="J1"/>
    </sheetView>
  </sheetViews>
  <sheetFormatPr defaultColWidth="11.421875" defaultRowHeight="12.75" customHeight="1"/>
  <cols>
    <col min="1" max="1" width="6.140625" style="6" customWidth="1"/>
    <col min="2" max="3" width="10.421875" style="6" customWidth="1"/>
    <col min="4" max="4" width="11.421875" style="6" customWidth="1"/>
    <col min="5" max="7" width="10.421875" style="6" customWidth="1"/>
    <col min="8" max="8" width="11.421875" style="6" customWidth="1"/>
    <col min="9" max="9" width="10.421875" style="6" customWidth="1"/>
    <col min="10" max="16384" width="11.421875" style="35" customWidth="1"/>
  </cols>
  <sheetData>
    <row r="1" spans="1:9" ht="7.5" customHeight="1">
      <c r="A1" s="60"/>
      <c r="H1" s="61"/>
      <c r="I1" s="61"/>
    </row>
    <row r="2" ht="7.5" customHeight="1"/>
    <row r="3" spans="1:9" s="34" customFormat="1" ht="15.2" customHeight="1">
      <c r="A3" s="62" t="s">
        <v>278</v>
      </c>
      <c r="B3" s="63"/>
      <c r="C3" s="63"/>
      <c r="D3" s="63"/>
      <c r="E3" s="63"/>
      <c r="F3" s="63"/>
      <c r="G3" s="63"/>
      <c r="H3" s="63"/>
      <c r="I3" s="63"/>
    </row>
    <row r="4" spans="1:9" s="34" customFormat="1" ht="11.85" customHeight="1">
      <c r="A4" s="64" t="s">
        <v>220</v>
      </c>
      <c r="B4" s="64"/>
      <c r="C4" s="64"/>
      <c r="D4" s="64"/>
      <c r="E4" s="64"/>
      <c r="F4" s="64"/>
      <c r="G4" s="64"/>
      <c r="H4" s="64"/>
      <c r="I4" s="64"/>
    </row>
    <row r="5" spans="1:9" s="34" customFormat="1" ht="7.5" customHeight="1">
      <c r="A5" s="64"/>
      <c r="B5" s="64"/>
      <c r="C5" s="64"/>
      <c r="D5" s="64"/>
      <c r="E5" s="64"/>
      <c r="F5" s="64"/>
      <c r="G5" s="64"/>
      <c r="H5" s="64"/>
      <c r="I5" s="64"/>
    </row>
    <row r="6" spans="1:97" s="76" customFormat="1" ht="15.2" customHeight="1">
      <c r="A6" s="339" t="s">
        <v>0</v>
      </c>
      <c r="B6" s="342" t="s">
        <v>1</v>
      </c>
      <c r="C6" s="343"/>
      <c r="D6" s="343"/>
      <c r="E6" s="343"/>
      <c r="F6" s="343"/>
      <c r="G6" s="343"/>
      <c r="H6" s="343"/>
      <c r="I6" s="343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</row>
    <row r="7" spans="1:97" s="76" customFormat="1" ht="13.7" customHeight="1">
      <c r="A7" s="340"/>
      <c r="B7" s="342" t="s">
        <v>10</v>
      </c>
      <c r="C7" s="343"/>
      <c r="D7" s="343"/>
      <c r="E7" s="345"/>
      <c r="F7" s="342" t="s">
        <v>276</v>
      </c>
      <c r="G7" s="343"/>
      <c r="H7" s="343"/>
      <c r="I7" s="343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</row>
    <row r="8" spans="1:97" s="76" customFormat="1" ht="45">
      <c r="A8" s="340"/>
      <c r="B8" s="51" t="s">
        <v>115</v>
      </c>
      <c r="C8" s="97" t="s">
        <v>297</v>
      </c>
      <c r="D8" s="97" t="s">
        <v>296</v>
      </c>
      <c r="E8" s="51" t="s">
        <v>236</v>
      </c>
      <c r="F8" s="51" t="s">
        <v>115</v>
      </c>
      <c r="G8" s="97" t="s">
        <v>297</v>
      </c>
      <c r="H8" s="97" t="s">
        <v>296</v>
      </c>
      <c r="I8" s="51" t="s">
        <v>236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</row>
    <row r="9" spans="1:9" ht="6.2" customHeight="1">
      <c r="A9" s="128"/>
      <c r="B9" s="129"/>
      <c r="C9" s="129"/>
      <c r="D9" s="129"/>
      <c r="E9" s="129"/>
      <c r="F9" s="129"/>
      <c r="G9" s="129"/>
      <c r="H9" s="129"/>
      <c r="I9" s="129"/>
    </row>
    <row r="10" spans="1:9" ht="11.85" customHeight="1">
      <c r="A10" s="344" t="s">
        <v>269</v>
      </c>
      <c r="B10" s="344"/>
      <c r="C10" s="344"/>
      <c r="D10" s="344"/>
      <c r="E10" s="344"/>
      <c r="F10" s="344"/>
      <c r="G10" s="344"/>
      <c r="H10" s="344"/>
      <c r="I10" s="344"/>
    </row>
    <row r="11" spans="1:9" ht="6.2" customHeight="1">
      <c r="A11" s="49"/>
      <c r="B11" s="50"/>
      <c r="C11" s="50"/>
      <c r="D11" s="50"/>
      <c r="E11" s="50"/>
      <c r="F11" s="50"/>
      <c r="G11" s="50"/>
      <c r="H11" s="50"/>
      <c r="I11" s="50"/>
    </row>
    <row r="12" spans="1:9" ht="11.85" customHeight="1">
      <c r="A12" s="78">
        <v>1991</v>
      </c>
      <c r="B12" s="79">
        <f>'4.1.2 BIP-LVGL-r'!C11</f>
        <v>65.07280208757805</v>
      </c>
      <c r="C12" s="79">
        <f>'5.3.2 BIP je Einw LVgl-r'!C11</f>
        <v>72.13330668232571</v>
      </c>
      <c r="D12" s="79">
        <f>'5.1.2 BIP je ET LVgl-r'!C11</f>
        <v>78.28860961512521</v>
      </c>
      <c r="E12" s="54" t="s">
        <v>44</v>
      </c>
      <c r="F12" s="79">
        <f>'4.1.2 BIP-LVGL-r'!R11</f>
        <v>73.32</v>
      </c>
      <c r="G12" s="79">
        <f>'5.3.2 BIP je Einw LVgl-r'!R11</f>
        <v>74.89</v>
      </c>
      <c r="H12" s="79">
        <f>'5.1.2 BIP je ET LVgl-r'!R11</f>
        <v>81.34</v>
      </c>
      <c r="I12" s="54" t="s">
        <v>44</v>
      </c>
    </row>
    <row r="13" spans="1:9" ht="11.85" customHeight="1">
      <c r="A13" s="78">
        <v>1992</v>
      </c>
      <c r="B13" s="79">
        <f>'4.1.2 BIP-LVGL-r'!C12</f>
        <v>66.88733537108367</v>
      </c>
      <c r="C13" s="79">
        <f>'5.3.2 BIP je Einw LVgl-r'!C12</f>
        <v>73.18530391790478</v>
      </c>
      <c r="D13" s="79">
        <f>'5.1.2 BIP je ET LVgl-r'!C12</f>
        <v>79.43140343046143</v>
      </c>
      <c r="E13" s="54" t="s">
        <v>44</v>
      </c>
      <c r="F13" s="79">
        <f>'4.1.2 BIP-LVGL-r'!R12</f>
        <v>74.73</v>
      </c>
      <c r="G13" s="79">
        <f>'5.3.2 BIP je Einw LVgl-r'!R12</f>
        <v>75.83</v>
      </c>
      <c r="H13" s="79">
        <f>'5.1.2 BIP je ET LVgl-r'!R12</f>
        <v>84</v>
      </c>
      <c r="I13" s="54" t="s">
        <v>44</v>
      </c>
    </row>
    <row r="14" spans="1:9" ht="11.85" customHeight="1">
      <c r="A14" s="78">
        <v>1993</v>
      </c>
      <c r="B14" s="79">
        <f>'4.1.2 BIP-LVGL-r'!C13</f>
        <v>65.73294024922791</v>
      </c>
      <c r="C14" s="79">
        <f>'5.3.2 BIP je Einw LVgl-r'!C13</f>
        <v>71.16674560103397</v>
      </c>
      <c r="D14" s="79">
        <f>'5.1.2 BIP je ET LVgl-r'!C13</f>
        <v>78.71515397215165</v>
      </c>
      <c r="E14" s="54" t="s">
        <v>44</v>
      </c>
      <c r="F14" s="79">
        <f>'4.1.2 BIP-LVGL-r'!R13</f>
        <v>74</v>
      </c>
      <c r="G14" s="79">
        <f>'5.3.2 BIP je Einw LVgl-r'!R13</f>
        <v>74.68</v>
      </c>
      <c r="H14" s="79">
        <f>'5.1.2 BIP je ET LVgl-r'!R13</f>
        <v>84.28</v>
      </c>
      <c r="I14" s="54" t="s">
        <v>44</v>
      </c>
    </row>
    <row r="15" spans="1:9" ht="11.85" customHeight="1">
      <c r="A15" s="78">
        <v>1994</v>
      </c>
      <c r="B15" s="79">
        <f>'4.1.2 BIP-LVGL-r'!C14</f>
        <v>66.80554101210346</v>
      </c>
      <c r="C15" s="79">
        <f>'5.3.2 BIP je Einw LVgl-r'!C14</f>
        <v>71.91840344031031</v>
      </c>
      <c r="D15" s="79">
        <f>'5.1.2 BIP je ET LVgl-r'!C14</f>
        <v>80.00613760547012</v>
      </c>
      <c r="E15" s="54" t="s">
        <v>44</v>
      </c>
      <c r="F15" s="79">
        <f>'4.1.2 BIP-LVGL-r'!R14</f>
        <v>75.77</v>
      </c>
      <c r="G15" s="79">
        <f>'5.3.2 BIP je Einw LVgl-r'!R14</f>
        <v>76.27</v>
      </c>
      <c r="H15" s="79">
        <f>'5.1.2 BIP je ET LVgl-r'!R14</f>
        <v>86.26</v>
      </c>
      <c r="I15" s="54" t="s">
        <v>44</v>
      </c>
    </row>
    <row r="16" spans="1:9" ht="11.85" customHeight="1">
      <c r="A16" s="78">
        <v>1995</v>
      </c>
      <c r="B16" s="79">
        <f>'4.1.2 BIP-LVGL-r'!C15</f>
        <v>67.39285813440532</v>
      </c>
      <c r="C16" s="79">
        <f>'5.3.2 BIP je Einw LVgl-r'!C15</f>
        <v>72.2029594531603</v>
      </c>
      <c r="D16" s="79">
        <f>'5.1.2 BIP je ET LVgl-r'!C15</f>
        <v>80.65048135938069</v>
      </c>
      <c r="E16" s="54" t="s">
        <v>44</v>
      </c>
      <c r="F16" s="79">
        <f>'4.1.2 BIP-LVGL-r'!R15</f>
        <v>76.94</v>
      </c>
      <c r="G16" s="79">
        <f>'5.3.2 BIP je Einw LVgl-r'!R15</f>
        <v>77.3</v>
      </c>
      <c r="H16" s="79">
        <f>'5.1.2 BIP je ET LVgl-r'!R15</f>
        <v>87.21</v>
      </c>
      <c r="I16" s="54" t="s">
        <v>44</v>
      </c>
    </row>
    <row r="17" spans="1:9" ht="11.85" customHeight="1">
      <c r="A17" s="78">
        <v>1996</v>
      </c>
      <c r="B17" s="79">
        <f>'4.1.2 BIP-LVGL-r'!C16</f>
        <v>68.12874081357232</v>
      </c>
      <c r="C17" s="79">
        <f>'5.3.2 BIP je Einw LVgl-r'!C16</f>
        <v>72.6661989215694</v>
      </c>
      <c r="D17" s="79">
        <f>'5.1.2 BIP je ET LVgl-r'!C16</f>
        <v>81.67228062389017</v>
      </c>
      <c r="E17" s="54" t="s">
        <v>44</v>
      </c>
      <c r="F17" s="79">
        <f>'4.1.2 BIP-LVGL-r'!R16</f>
        <v>77.56</v>
      </c>
      <c r="G17" s="79">
        <f>'5.3.2 BIP je Einw LVgl-r'!R16</f>
        <v>77.77</v>
      </c>
      <c r="H17" s="79">
        <f>'5.1.2 BIP je ET LVgl-r'!R16</f>
        <v>87.89</v>
      </c>
      <c r="I17" s="54" t="s">
        <v>44</v>
      </c>
    </row>
    <row r="18" spans="1:9" ht="11.85" customHeight="1">
      <c r="A18" s="78">
        <v>1997</v>
      </c>
      <c r="B18" s="79">
        <f>'4.1.2 BIP-LVGL-r'!C17</f>
        <v>69.54284008193945</v>
      </c>
      <c r="C18" s="79">
        <f>'5.3.2 BIP je Einw LVgl-r'!C17</f>
        <v>73.99529988879387</v>
      </c>
      <c r="D18" s="79">
        <f>'5.1.2 BIP je ET LVgl-r'!C17</f>
        <v>83.26443079422917</v>
      </c>
      <c r="E18" s="54" t="s">
        <v>44</v>
      </c>
      <c r="F18" s="79">
        <f>'4.1.2 BIP-LVGL-r'!R17</f>
        <v>78.95</v>
      </c>
      <c r="G18" s="79">
        <f>'5.3.2 BIP je Einw LVgl-r'!R17</f>
        <v>79.12</v>
      </c>
      <c r="H18" s="79">
        <f>'5.1.2 BIP je ET LVgl-r'!R17</f>
        <v>89.5</v>
      </c>
      <c r="I18" s="54" t="s">
        <v>44</v>
      </c>
    </row>
    <row r="19" spans="1:9" ht="11.85" customHeight="1">
      <c r="A19" s="78">
        <v>1998</v>
      </c>
      <c r="B19" s="79">
        <f>'4.1.2 BIP-LVGL-r'!C18</f>
        <v>72.0516895661702</v>
      </c>
      <c r="C19" s="79">
        <f>'5.3.2 BIP je Einw LVgl-r'!C18</f>
        <v>76.57707263897053</v>
      </c>
      <c r="D19" s="79">
        <f>'5.1.2 BIP je ET LVgl-r'!C18</f>
        <v>84.55810258835393</v>
      </c>
      <c r="E19" s="54" t="s">
        <v>44</v>
      </c>
      <c r="F19" s="79">
        <f>'4.1.2 BIP-LVGL-r'!R18</f>
        <v>80.54</v>
      </c>
      <c r="G19" s="79">
        <f>'5.3.2 BIP je Einw LVgl-r'!R18</f>
        <v>80.77</v>
      </c>
      <c r="H19" s="79">
        <f>'5.1.2 BIP je ET LVgl-r'!R18</f>
        <v>90.22</v>
      </c>
      <c r="I19" s="54" t="s">
        <v>44</v>
      </c>
    </row>
    <row r="20" spans="1:9" ht="11.85" customHeight="1">
      <c r="A20" s="78">
        <v>1999</v>
      </c>
      <c r="B20" s="79">
        <f>'4.1.2 BIP-LVGL-r'!C19</f>
        <v>74.04737262506178</v>
      </c>
      <c r="C20" s="79">
        <f>'5.3.2 BIP je Einw LVgl-r'!C19</f>
        <v>78.45879199161355</v>
      </c>
      <c r="D20" s="79">
        <f>'5.1.2 BIP je ET LVgl-r'!C19</f>
        <v>85.36309373898045</v>
      </c>
      <c r="E20" s="54" t="s">
        <v>44</v>
      </c>
      <c r="F20" s="79">
        <f>'4.1.2 BIP-LVGL-r'!R19</f>
        <v>82.06</v>
      </c>
      <c r="G20" s="79">
        <f>'5.3.2 BIP je Einw LVgl-r'!R19</f>
        <v>82.32</v>
      </c>
      <c r="H20" s="79">
        <f>'5.1.2 BIP je ET LVgl-r'!R19</f>
        <v>90.45</v>
      </c>
      <c r="I20" s="54" t="s">
        <v>44</v>
      </c>
    </row>
    <row r="21" spans="1:9" ht="11.85" customHeight="1">
      <c r="A21" s="78">
        <v>2000</v>
      </c>
      <c r="B21" s="79">
        <f>'4.1.2 BIP-LVGL-r'!C20</f>
        <v>77.44972669546631</v>
      </c>
      <c r="C21" s="79">
        <f>'5.3.2 BIP je Einw LVgl-r'!C20</f>
        <v>81.62889533758432</v>
      </c>
      <c r="D21" s="79">
        <f>'5.1.2 BIP je ET LVgl-r'!C20</f>
        <v>87.38831423580925</v>
      </c>
      <c r="E21" s="79">
        <f>'5.2.2 BIP je ETSt. LVgl-r'!C20</f>
        <v>83.87417943547541</v>
      </c>
      <c r="F21" s="79">
        <f>'4.1.2 BIP-LVGL-r'!R20</f>
        <v>84.45</v>
      </c>
      <c r="G21" s="79">
        <f>'5.3.2 BIP je Einw LVgl-r'!R20</f>
        <v>84.69</v>
      </c>
      <c r="H21" s="79">
        <f>'5.1.2 BIP je ET LVgl-r'!R20</f>
        <v>91.11</v>
      </c>
      <c r="I21" s="79">
        <f>'5.2.2 BIP je ETSt. LVgl-r'!R20</f>
        <v>87.07</v>
      </c>
    </row>
    <row r="22" spans="1:9" ht="11.85" customHeight="1">
      <c r="A22" s="78">
        <v>2001</v>
      </c>
      <c r="B22" s="79">
        <f>'4.1.2 BIP-LVGL-r'!C21</f>
        <v>79.68610413311276</v>
      </c>
      <c r="C22" s="79">
        <f>'5.3.2 BIP je Einw LVgl-r'!C21</f>
        <v>83.43787866844796</v>
      </c>
      <c r="D22" s="79">
        <f>'5.1.2 BIP je ET LVgl-r'!C21</f>
        <v>89.40619240177449</v>
      </c>
      <c r="E22" s="79">
        <f>'5.2.2 BIP je ETSt. LVgl-r'!C21</f>
        <v>86.34917770540956</v>
      </c>
      <c r="F22" s="79">
        <f>'4.1.2 BIP-LVGL-r'!R21</f>
        <v>85.87</v>
      </c>
      <c r="G22" s="79">
        <f>'5.3.2 BIP je Einw LVgl-r'!R21</f>
        <v>86.05</v>
      </c>
      <c r="H22" s="79">
        <f>'5.1.2 BIP je ET LVgl-r'!R21</f>
        <v>92.9</v>
      </c>
      <c r="I22" s="79">
        <f>'5.2.2 BIP je ETSt. LVgl-r'!R21</f>
        <v>89.25</v>
      </c>
    </row>
    <row r="23" spans="1:9" ht="11.85" customHeight="1">
      <c r="A23" s="78">
        <v>2002</v>
      </c>
      <c r="B23" s="79">
        <f>'4.1.2 BIP-LVGL-r'!C22</f>
        <v>80.33434417470556</v>
      </c>
      <c r="C23" s="79">
        <f>'5.3.2 BIP je Einw LVgl-r'!C22</f>
        <v>83.63131689351899</v>
      </c>
      <c r="D23" s="79">
        <f>'5.1.2 BIP je ET LVgl-r'!C22</f>
        <v>90.39152958876193</v>
      </c>
      <c r="E23" s="79">
        <f>'5.2.2 BIP je ETSt. LVgl-r'!C22</f>
        <v>87.84454944427688</v>
      </c>
      <c r="F23" s="79">
        <f>'4.1.2 BIP-LVGL-r'!R22</f>
        <v>85.7</v>
      </c>
      <c r="G23" s="79">
        <f>'5.3.2 BIP je Einw LVgl-r'!R22</f>
        <v>85.81</v>
      </c>
      <c r="H23" s="79">
        <f>'5.1.2 BIP je ET LVgl-r'!R22</f>
        <v>93.16</v>
      </c>
      <c r="I23" s="79">
        <f>'5.2.2 BIP je ETSt. LVgl-r'!R22</f>
        <v>90.09</v>
      </c>
    </row>
    <row r="24" spans="1:9" ht="11.85" customHeight="1">
      <c r="A24" s="78">
        <v>2003</v>
      </c>
      <c r="B24" s="79">
        <f>'4.1.2 BIP-LVGL-r'!C23</f>
        <v>79.16003703404704</v>
      </c>
      <c r="C24" s="79">
        <f>'5.3.2 BIP je Einw LVgl-r'!C23</f>
        <v>82.14487662762834</v>
      </c>
      <c r="D24" s="79">
        <f>'5.1.2 BIP je ET LVgl-r'!C23</f>
        <v>90.16839849973528</v>
      </c>
      <c r="E24" s="79">
        <f>'5.2.2 BIP je ETSt. LVgl-r'!C23</f>
        <v>88.06004945113648</v>
      </c>
      <c r="F24" s="79">
        <f>'4.1.2 BIP-LVGL-r'!R23</f>
        <v>85.1</v>
      </c>
      <c r="G24" s="79">
        <f>'5.3.2 BIP je Einw LVgl-r'!R23</f>
        <v>85.24</v>
      </c>
      <c r="H24" s="79">
        <f>'5.1.2 BIP je ET LVgl-r'!R23</f>
        <v>93.53</v>
      </c>
      <c r="I24" s="79">
        <f>'5.2.2 BIP je ETSt. LVgl-r'!R23</f>
        <v>90.77</v>
      </c>
    </row>
    <row r="25" spans="1:9" ht="11.85" customHeight="1">
      <c r="A25" s="78">
        <v>2004</v>
      </c>
      <c r="B25" s="79">
        <f>'4.1.2 BIP-LVGL-r'!C24</f>
        <v>80.84654328773814</v>
      </c>
      <c r="C25" s="79">
        <f>'5.3.2 BIP je Einw LVgl-r'!C24</f>
        <v>83.75170632531466</v>
      </c>
      <c r="D25" s="79">
        <f>'5.1.2 BIP je ET LVgl-r'!C24</f>
        <v>92.07312377913004</v>
      </c>
      <c r="E25" s="79">
        <f>'5.2.2 BIP je ETSt. LVgl-r'!C24</f>
        <v>89.75316907575088</v>
      </c>
      <c r="F25" s="79">
        <f>'4.1.2 BIP-LVGL-r'!R24</f>
        <v>86.1</v>
      </c>
      <c r="G25" s="79">
        <f>'5.3.2 BIP je Einw LVgl-r'!R24</f>
        <v>86.34</v>
      </c>
      <c r="H25" s="79">
        <f>'5.1.2 BIP je ET LVgl-r'!R24</f>
        <v>94.33</v>
      </c>
      <c r="I25" s="79">
        <f>'5.2.2 BIP je ETSt. LVgl-r'!R24</f>
        <v>91.61</v>
      </c>
    </row>
    <row r="26" spans="1:9" ht="11.85" customHeight="1">
      <c r="A26" s="78">
        <v>2005</v>
      </c>
      <c r="B26" s="79">
        <f>'4.1.2 BIP-LVGL-r'!C25</f>
        <v>81.88770707632224</v>
      </c>
      <c r="C26" s="79">
        <f>'5.3.2 BIP je Einw LVgl-r'!C25</f>
        <v>84.7230724649243</v>
      </c>
      <c r="D26" s="79">
        <f>'5.1.2 BIP je ET LVgl-r'!C25</f>
        <v>92.9553169237694</v>
      </c>
      <c r="E26" s="79">
        <f>'5.2.2 BIP je ETSt. LVgl-r'!C25</f>
        <v>91.40806135219859</v>
      </c>
      <c r="F26" s="79">
        <f>'4.1.2 BIP-LVGL-r'!R25</f>
        <v>86.73</v>
      </c>
      <c r="G26" s="79">
        <f>'5.3.2 BIP je Einw LVgl-r'!R25</f>
        <v>87.1</v>
      </c>
      <c r="H26" s="79">
        <f>'5.1.2 BIP je ET LVgl-r'!R25</f>
        <v>95.14</v>
      </c>
      <c r="I26" s="79">
        <f>'5.2.2 BIP je ETSt. LVgl-r'!R25</f>
        <v>93.05</v>
      </c>
    </row>
    <row r="27" spans="1:9" ht="11.85" customHeight="1">
      <c r="A27" s="78">
        <v>2006</v>
      </c>
      <c r="B27" s="79">
        <f>'4.1.2 BIP-LVGL-r'!C26</f>
        <v>85.09041262432417</v>
      </c>
      <c r="C27" s="79">
        <f>'5.3.2 BIP je Einw LVgl-r'!C26</f>
        <v>87.9127203461996</v>
      </c>
      <c r="D27" s="79">
        <f>'5.1.2 BIP je ET LVgl-r'!C26</f>
        <v>95.74213121878695</v>
      </c>
      <c r="E27" s="79">
        <f>'5.2.2 BIP je ETSt. LVgl-r'!C26</f>
        <v>92.8512485179243</v>
      </c>
      <c r="F27" s="79">
        <f>'4.1.2 BIP-LVGL-r'!R26</f>
        <v>90.04</v>
      </c>
      <c r="G27" s="79">
        <f>'5.3.2 BIP je Einw LVgl-r'!R26</f>
        <v>90.61</v>
      </c>
      <c r="H27" s="79">
        <f>'5.1.2 BIP je ET LVgl-r'!R26</f>
        <v>98.06</v>
      </c>
      <c r="I27" s="79">
        <f>'5.2.2 BIP je ETSt. LVgl-r'!R26</f>
        <v>94.54</v>
      </c>
    </row>
    <row r="28" spans="1:9" ht="11.85" customHeight="1">
      <c r="A28" s="78">
        <v>2007</v>
      </c>
      <c r="B28" s="79">
        <f>'4.1.2 BIP-LVGL-r'!C27</f>
        <v>87.77535723685268</v>
      </c>
      <c r="C28" s="79">
        <f>'5.3.2 BIP je Einw LVgl-r'!C27</f>
        <v>90.54986571639854</v>
      </c>
      <c r="D28" s="79">
        <f>'5.1.2 BIP je ET LVgl-r'!C27</f>
        <v>96.97258354554948</v>
      </c>
      <c r="E28" s="79">
        <f>'5.2.2 BIP je ETSt. LVgl-r'!C27</f>
        <v>93.72503361450971</v>
      </c>
      <c r="F28" s="79">
        <f>'4.1.2 BIP-LVGL-r'!R27</f>
        <v>92.72</v>
      </c>
      <c r="G28" s="79">
        <f>'5.3.2 BIP je Einw LVgl-r'!R27</f>
        <v>93.51</v>
      </c>
      <c r="H28" s="79">
        <f>'5.1.2 BIP je ET LVgl-r'!R27</f>
        <v>99.28</v>
      </c>
      <c r="I28" s="79">
        <f>'5.2.2 BIP je ETSt. LVgl-r'!R27</f>
        <v>95.66</v>
      </c>
    </row>
    <row r="29" spans="1:9" ht="11.85" customHeight="1">
      <c r="A29" s="78">
        <v>2008</v>
      </c>
      <c r="B29" s="79">
        <f>'4.1.2 BIP-LVGL-r'!C28</f>
        <v>87.86853814491342</v>
      </c>
      <c r="C29" s="79">
        <f>'5.3.2 BIP je Einw LVgl-r'!C28</f>
        <v>90.5999538849961</v>
      </c>
      <c r="D29" s="79">
        <f>'5.1.2 BIP je ET LVgl-r'!C28</f>
        <v>95.53843918602415</v>
      </c>
      <c r="E29" s="79">
        <f>'5.2.2 BIP je ETSt. LVgl-r'!C28</f>
        <v>92.24778485084022</v>
      </c>
      <c r="F29" s="79">
        <f>'4.1.2 BIP-LVGL-r'!R28</f>
        <v>93.61</v>
      </c>
      <c r="G29" s="79">
        <f>'5.3.2 BIP je Einw LVgl-r'!R28</f>
        <v>94.68</v>
      </c>
      <c r="H29" s="79">
        <f>'5.1.2 BIP je ET LVgl-r'!R28</f>
        <v>98.85</v>
      </c>
      <c r="I29" s="79">
        <f>'5.2.2 BIP je ETSt. LVgl-r'!R28</f>
        <v>95.68</v>
      </c>
    </row>
    <row r="30" spans="1:9" ht="11.85" customHeight="1">
      <c r="A30" s="78">
        <v>2009</v>
      </c>
      <c r="B30" s="79">
        <f>'4.1.2 BIP-LVGL-r'!C29</f>
        <v>84.15803271546092</v>
      </c>
      <c r="C30" s="79">
        <f>'5.3.2 BIP je Einw LVgl-r'!C29</f>
        <v>86.85957275359556</v>
      </c>
      <c r="D30" s="79">
        <f>'5.1.2 BIP je ET LVgl-r'!C29</f>
        <v>91.16041242786488</v>
      </c>
      <c r="E30" s="79">
        <f>'5.2.2 BIP je ETSt. LVgl-r'!C29</f>
        <v>90.80442965113747</v>
      </c>
      <c r="F30" s="79">
        <f>'4.1.2 BIP-LVGL-r'!R29</f>
        <v>88.28</v>
      </c>
      <c r="G30" s="79">
        <f>'5.3.2 BIP je Einw LVgl-r'!R29</f>
        <v>89.6</v>
      </c>
      <c r="H30" s="79">
        <f>'5.1.2 BIP je ET LVgl-r'!R29</f>
        <v>93.07</v>
      </c>
      <c r="I30" s="79">
        <f>'5.2.2 BIP je ETSt. LVgl-r'!R29</f>
        <v>92.8</v>
      </c>
    </row>
    <row r="31" spans="1:9" ht="11.85" customHeight="1">
      <c r="A31" s="78">
        <v>2010</v>
      </c>
      <c r="B31" s="79">
        <f>'4.1.2 BIP-LVGL-r'!C30</f>
        <v>88.40497627232261</v>
      </c>
      <c r="C31" s="79">
        <f>'5.3.2 BIP je Einw LVgl-r'!C30</f>
        <v>91.22540597390051</v>
      </c>
      <c r="D31" s="79">
        <f>'5.1.2 BIP je ET LVgl-r'!C30</f>
        <v>95.04334902839253</v>
      </c>
      <c r="E31" s="79">
        <f>'5.2.2 BIP je ETSt. LVgl-r'!C30</f>
        <v>93.42084059780025</v>
      </c>
      <c r="F31" s="79">
        <f>'4.1.2 BIP-LVGL-r'!R30</f>
        <v>91.97</v>
      </c>
      <c r="G31" s="79">
        <f>'5.3.2 BIP je Einw LVgl-r'!R30</f>
        <v>93.58</v>
      </c>
      <c r="H31" s="79">
        <f>'5.1.2 BIP je ET LVgl-r'!R30</f>
        <v>96.62</v>
      </c>
      <c r="I31" s="79">
        <f>'5.2.2 BIP je ETSt. LVgl-r'!R30</f>
        <v>94.94</v>
      </c>
    </row>
    <row r="32" spans="1:9" ht="11.85" customHeight="1">
      <c r="A32" s="78">
        <v>2011</v>
      </c>
      <c r="B32" s="79">
        <f>'4.1.2 BIP-LVGL-r'!C31</f>
        <v>93.78018193378131</v>
      </c>
      <c r="C32" s="79">
        <f>'5.3.2 BIP je Einw LVgl-r'!C31</f>
        <v>96.45572327450105</v>
      </c>
      <c r="D32" s="79">
        <f>'5.1.2 BIP je ET LVgl-r'!C31</f>
        <v>99.05637576325547</v>
      </c>
      <c r="E32" s="79">
        <f>'5.2.2 BIP je ETSt. LVgl-r'!C31</f>
        <v>97.63357803777932</v>
      </c>
      <c r="F32" s="79">
        <f>'4.1.2 BIP-LVGL-r'!R31</f>
        <v>95.58</v>
      </c>
      <c r="G32" s="79">
        <f>'5.3.2 BIP je Einw LVgl-r'!R31</f>
        <v>97.26</v>
      </c>
      <c r="H32" s="79">
        <f>'5.1.2 BIP je ET LVgl-r'!R31</f>
        <v>99.21</v>
      </c>
      <c r="I32" s="79">
        <f>'5.2.2 BIP je ETSt. LVgl-r'!R31</f>
        <v>97.4</v>
      </c>
    </row>
    <row r="33" spans="1:9" ht="11.85" customHeight="1">
      <c r="A33" s="78">
        <v>2012</v>
      </c>
      <c r="B33" s="79">
        <f>'4.1.2 BIP-LVGL-r'!C32</f>
        <v>94.73259321303225</v>
      </c>
      <c r="C33" s="79">
        <f>'5.3.2 BIP je Einw LVgl-r'!C32</f>
        <v>96.90381614313688</v>
      </c>
      <c r="D33" s="79">
        <f>'5.1.2 BIP je ET LVgl-r'!C32</f>
        <v>98.44012438165423</v>
      </c>
      <c r="E33" s="79">
        <f>'5.2.2 BIP je ETSt. LVgl-r'!C32</f>
        <v>98.24737479148025</v>
      </c>
      <c r="F33" s="79">
        <f>'4.1.2 BIP-LVGL-r'!R32</f>
        <v>95.98</v>
      </c>
      <c r="G33" s="79">
        <f>'5.3.2 BIP je Einw LVgl-r'!R32</f>
        <v>97.48</v>
      </c>
      <c r="H33" s="79">
        <f>'5.1.2 BIP je ET LVgl-r'!R32</f>
        <v>98.5</v>
      </c>
      <c r="I33" s="79">
        <f>'5.2.2 BIP je ETSt. LVgl-r'!R32</f>
        <v>98.01</v>
      </c>
    </row>
    <row r="34" spans="1:9" ht="11.85" customHeight="1">
      <c r="A34" s="78">
        <v>2013</v>
      </c>
      <c r="B34" s="79">
        <f>'4.1.2 BIP-LVGL-r'!C33</f>
        <v>95.92574424734077</v>
      </c>
      <c r="C34" s="79">
        <f>'5.3.2 BIP je Einw LVgl-r'!C33</f>
        <v>97.49600718564707</v>
      </c>
      <c r="D34" s="79">
        <f>'5.1.2 BIP je ET LVgl-r'!C33</f>
        <v>98.50377702508791</v>
      </c>
      <c r="E34" s="79">
        <f>'5.2.2 BIP je ETSt. LVgl-r'!C33</f>
        <v>98.8771192881247</v>
      </c>
      <c r="F34" s="79">
        <f>'4.1.2 BIP-LVGL-r'!R33</f>
        <v>96.4</v>
      </c>
      <c r="G34" s="79">
        <f>'5.3.2 BIP je Einw LVgl-r'!R33</f>
        <v>97.64</v>
      </c>
      <c r="H34" s="79">
        <f>'5.1.2 BIP je ET LVgl-r'!R33</f>
        <v>98.16</v>
      </c>
      <c r="I34" s="79">
        <f>'5.2.2 BIP je ETSt. LVgl-r'!R33</f>
        <v>98.47</v>
      </c>
    </row>
    <row r="35" spans="1:9" ht="11.85" customHeight="1">
      <c r="A35" s="78">
        <v>2014</v>
      </c>
      <c r="B35" s="79">
        <f>'4.1.2 BIP-LVGL-r'!C34</f>
        <v>98.27494408614226</v>
      </c>
      <c r="C35" s="79">
        <f>'5.3.2 BIP je Einw LVgl-r'!C34</f>
        <v>99.20451479419035</v>
      </c>
      <c r="D35" s="79">
        <f>'5.1.2 BIP je ET LVgl-r'!C34</f>
        <v>99.7574815954575</v>
      </c>
      <c r="E35" s="79">
        <f>'5.2.2 BIP je ETSt. LVgl-r'!C34</f>
        <v>99.79568677516188</v>
      </c>
      <c r="F35" s="79">
        <f>'4.1.2 BIP-LVGL-r'!R34</f>
        <v>98.53</v>
      </c>
      <c r="G35" s="79">
        <f>'5.3.2 BIP je Einw LVgl-r'!R34</f>
        <v>99.38</v>
      </c>
      <c r="H35" s="79">
        <f>'5.1.2 BIP je ET LVgl-r'!R34</f>
        <v>99.45</v>
      </c>
      <c r="I35" s="79">
        <f>'5.2.2 BIP je ETSt. LVgl-r'!R34</f>
        <v>99.5</v>
      </c>
    </row>
    <row r="36" spans="1:9" ht="11.85" customHeight="1">
      <c r="A36" s="78">
        <v>2015</v>
      </c>
      <c r="B36" s="79">
        <f>'4.1.2 BIP-LVGL-r'!C35</f>
        <v>100</v>
      </c>
      <c r="C36" s="79">
        <f>'5.3.2 BIP je Einw LVgl-r'!C35</f>
        <v>100</v>
      </c>
      <c r="D36" s="79">
        <f>'5.1.2 BIP je ET LVgl-r'!C35</f>
        <v>100</v>
      </c>
      <c r="E36" s="79">
        <f>'5.2.2 BIP je ETSt. LVgl-r'!C35</f>
        <v>100</v>
      </c>
      <c r="F36" s="79">
        <f>'4.1.2 BIP-LVGL-r'!R35</f>
        <v>100</v>
      </c>
      <c r="G36" s="79">
        <f>'5.3.2 BIP je Einw LVgl-r'!R35</f>
        <v>100</v>
      </c>
      <c r="H36" s="79">
        <f>'5.1.2 BIP je ET LVgl-r'!R35</f>
        <v>100</v>
      </c>
      <c r="I36" s="79">
        <f>'5.2.2 BIP je ETSt. LVgl-r'!R35</f>
        <v>100</v>
      </c>
    </row>
    <row r="37" spans="1:9" ht="11.85" customHeight="1">
      <c r="A37" s="78">
        <v>2016</v>
      </c>
      <c r="B37" s="79">
        <f>'4.1.2 BIP-LVGL-r'!C36</f>
        <v>102.51779609155767</v>
      </c>
      <c r="C37" s="79">
        <f>'5.3.2 BIP je Einw LVgl-r'!C36</f>
        <v>101.5664356710373</v>
      </c>
      <c r="D37" s="79">
        <f>'5.1.2 BIP je ET LVgl-r'!C36</f>
        <v>100.8718851834209</v>
      </c>
      <c r="E37" s="79">
        <f>'5.2.2 BIP je ETSt. LVgl-r'!C36</f>
        <v>101.586572750272</v>
      </c>
      <c r="F37" s="79">
        <f>'4.1.2 BIP-LVGL-r'!R36</f>
        <v>102.23</v>
      </c>
      <c r="G37" s="79">
        <f>'5.3.2 BIP je Einw LVgl-r'!R36</f>
        <v>101.41</v>
      </c>
      <c r="H37" s="79">
        <f>'5.1.2 BIP je ET LVgl-r'!R36</f>
        <v>100.97</v>
      </c>
      <c r="I37" s="79">
        <f>'5.2.2 BIP je ETSt. LVgl-r'!R36</f>
        <v>101.36</v>
      </c>
    </row>
    <row r="38" spans="1:9" ht="11.85" customHeight="1">
      <c r="A38" s="78">
        <v>2017</v>
      </c>
      <c r="B38" s="79">
        <f>'4.1.2 BIP-LVGL-r'!C37</f>
        <v>106.2825731687418</v>
      </c>
      <c r="C38" s="79">
        <f>'5.3.2 BIP je Einw LVgl-r'!C37</f>
        <v>104.6721238278414</v>
      </c>
      <c r="D38" s="79">
        <f>'5.1.2 BIP je ET LVgl-r'!C37</f>
        <v>102.9861193169058</v>
      </c>
      <c r="E38" s="79">
        <f>'5.2.2 BIP je ETSt. LVgl-r'!C37</f>
        <v>104.2408703511687</v>
      </c>
      <c r="F38" s="79">
        <f>'4.1.2 BIP-LVGL-r'!R37</f>
        <v>104.97</v>
      </c>
      <c r="G38" s="79">
        <f>'5.3.2 BIP je Einw LVgl-r'!R37</f>
        <v>103.74</v>
      </c>
      <c r="H38" s="79">
        <f>'5.1.2 BIP je ET LVgl-r'!R37</f>
        <v>102.29</v>
      </c>
      <c r="I38" s="79">
        <f>'5.2.2 BIP je ETSt. LVgl-r'!R37</f>
        <v>103.16</v>
      </c>
    </row>
    <row r="39" spans="1:9" ht="11.85" customHeight="1">
      <c r="A39" s="78">
        <v>2018</v>
      </c>
      <c r="B39" s="79">
        <f>'4.1.2 BIP-LVGL-r'!C38</f>
        <v>106.73231591738201</v>
      </c>
      <c r="C39" s="79">
        <f>'5.3.2 BIP je Einw LVgl-r'!C38</f>
        <v>104.5265848725756</v>
      </c>
      <c r="D39" s="79">
        <f>'5.1.2 BIP je ET LVgl-r'!C38</f>
        <v>101.6980340870959</v>
      </c>
      <c r="E39" s="79">
        <f>'5.2.2 BIP je ETSt. LVgl-r'!C38</f>
        <v>103.2103788511207</v>
      </c>
      <c r="F39" s="79">
        <f>'4.1.2 BIP-LVGL-r'!R38</f>
        <v>106</v>
      </c>
      <c r="G39" s="79">
        <f>'5.3.2 BIP je Einw LVgl-r'!R38</f>
        <v>104.44</v>
      </c>
      <c r="H39" s="79">
        <f>'5.1.2 BIP je ET LVgl-r'!R38</f>
        <v>101.88</v>
      </c>
      <c r="I39" s="79">
        <f>'5.2.2 BIP je ETSt. LVgl-r'!R38</f>
        <v>103.37</v>
      </c>
    </row>
    <row r="40" spans="1:9" ht="11.85" customHeight="1">
      <c r="A40" s="78">
        <v>2019</v>
      </c>
      <c r="B40" s="79">
        <f>'4.1.2 BIP-LVGL-r'!C39</f>
        <v>108.63840650059797</v>
      </c>
      <c r="C40" s="79">
        <f>'5.3.2 BIP je Einw LVgl-r'!C39</f>
        <v>105.875429464349</v>
      </c>
      <c r="D40" s="79">
        <f>'5.1.2 BIP je ET LVgl-r'!C39</f>
        <v>102.4120889462776</v>
      </c>
      <c r="E40" s="79">
        <f>'5.2.2 BIP je ETSt. LVgl-r'!C39</f>
        <v>104.5498355107192</v>
      </c>
      <c r="F40" s="79">
        <f>'4.1.2 BIP-LVGL-r'!R39</f>
        <v>107.12</v>
      </c>
      <c r="G40" s="79">
        <f>'5.3.2 BIP je Einw LVgl-r'!R39</f>
        <v>105.31</v>
      </c>
      <c r="H40" s="79">
        <f>'5.1.2 BIP je ET LVgl-r'!R39</f>
        <v>102.02</v>
      </c>
      <c r="I40" s="79">
        <f>'5.2.2 BIP je ETSt. LVgl-r'!R39</f>
        <v>104.16</v>
      </c>
    </row>
    <row r="41" spans="1:9" ht="11.85" customHeight="1">
      <c r="A41" s="78">
        <v>2020</v>
      </c>
      <c r="B41" s="79">
        <f>'4.1.2 BIP-LVGL-r'!C40</f>
        <v>104.61659404242513</v>
      </c>
      <c r="C41" s="79">
        <f>'5.3.2 BIP je Einw LVgl-r'!C40</f>
        <v>101.7095543193749</v>
      </c>
      <c r="D41" s="79">
        <f>'5.1.2 BIP je ET LVgl-r'!C40</f>
        <v>99.26427984035597</v>
      </c>
      <c r="E41" s="79">
        <f>'5.2.2 BIP je ETSt. LVgl-r'!C40</f>
        <v>105.4937086713446</v>
      </c>
      <c r="F41" s="79">
        <f>'4.1.2 BIP-LVGL-r'!R40</f>
        <v>103.16</v>
      </c>
      <c r="G41" s="79">
        <f>'5.3.2 BIP je Einw LVgl-r'!R40</f>
        <v>101.34</v>
      </c>
      <c r="H41" s="79">
        <f>'5.1.2 BIP je ET LVgl-r'!R40</f>
        <v>99.04</v>
      </c>
      <c r="I41" s="79">
        <f>'5.2.2 BIP je ETSt. LVgl-r'!R40</f>
        <v>105.19</v>
      </c>
    </row>
    <row r="42" spans="1:9" ht="11.85" customHeight="1">
      <c r="A42" s="78">
        <v>2021</v>
      </c>
      <c r="B42" s="79">
        <f>'4.1.2 BIP-LVGL-r'!C41</f>
        <v>107.53371608364395</v>
      </c>
      <c r="C42" s="79">
        <f>'5.3.2 BIP je Einw LVgl-r'!C41</f>
        <v>104.3380442990063</v>
      </c>
      <c r="D42" s="79">
        <f>'5.1.2 BIP je ET LVgl-r'!C41</f>
        <v>101.971464047566</v>
      </c>
      <c r="E42" s="79">
        <f>'5.2.2 BIP je ETSt. LVgl-r'!C41</f>
        <v>106.608635892478</v>
      </c>
      <c r="F42" s="79">
        <f>'4.1.2 BIP-LVGL-r'!R41</f>
        <v>105.87</v>
      </c>
      <c r="G42" s="79">
        <f>'5.3.2 BIP je Einw LVgl-r'!R41</f>
        <v>103.95</v>
      </c>
      <c r="H42" s="79">
        <f>'5.1.2 BIP je ET LVgl-r'!R41</f>
        <v>101.5</v>
      </c>
      <c r="I42" s="79">
        <f>'5.2.2 BIP je ETSt. LVgl-r'!R41</f>
        <v>106.1</v>
      </c>
    </row>
    <row r="43" spans="1:9" ht="11.85" customHeight="1">
      <c r="A43" s="78">
        <v>2022</v>
      </c>
      <c r="B43" s="79">
        <f>'4.1.2 BIP-LVGL-r'!C42</f>
        <v>109.77273345301754</v>
      </c>
      <c r="C43" s="79">
        <f>'5.3.2 BIP je Einw LVgl-r'!C42</f>
        <v>105.1320504335362</v>
      </c>
      <c r="D43" s="79">
        <f>'5.1.2 BIP je ET LVgl-r'!C42</f>
        <v>102.6648160002461</v>
      </c>
      <c r="E43" s="79">
        <f>'5.2.2 BIP je ETSt. LVgl-r'!C42</f>
        <v>107.8559555099049</v>
      </c>
      <c r="F43" s="79">
        <f>'4.1.2 BIP-LVGL-r'!R42</f>
        <v>107.76</v>
      </c>
      <c r="G43" s="79">
        <f>'5.3.2 BIP je Einw LVgl-r'!R42</f>
        <v>104.69</v>
      </c>
      <c r="H43" s="79">
        <f>'5.1.2 BIP je ET LVgl-r'!R42</f>
        <v>101.97</v>
      </c>
      <c r="I43" s="79">
        <f>'5.2.2 BIP je ETSt. LVgl-r'!R42</f>
        <v>106.55</v>
      </c>
    </row>
    <row r="44" spans="1:9" ht="6.2" customHeight="1">
      <c r="A44" s="49"/>
      <c r="B44" s="79"/>
      <c r="C44" s="79"/>
      <c r="D44" s="79"/>
      <c r="E44" s="79"/>
      <c r="F44" s="79"/>
      <c r="G44" s="79"/>
      <c r="H44" s="79"/>
      <c r="I44" s="79"/>
    </row>
    <row r="45" spans="1:9" ht="11.85" customHeight="1">
      <c r="A45" s="66" t="s">
        <v>230</v>
      </c>
      <c r="B45" s="66"/>
      <c r="C45" s="66"/>
      <c r="D45" s="66"/>
      <c r="E45" s="66"/>
      <c r="F45" s="66"/>
      <c r="G45" s="66"/>
      <c r="H45" s="66"/>
      <c r="I45" s="66"/>
    </row>
    <row r="46" spans="1:9" ht="6.2" customHeight="1">
      <c r="A46" s="66"/>
      <c r="B46" s="66"/>
      <c r="C46" s="66"/>
      <c r="D46" s="66"/>
      <c r="E46" s="66"/>
      <c r="F46" s="66"/>
      <c r="G46" s="66"/>
      <c r="H46" s="66"/>
      <c r="I46" s="66"/>
    </row>
    <row r="47" spans="1:9" ht="11.85" customHeight="1" hidden="1">
      <c r="A47" s="78">
        <v>1992</v>
      </c>
      <c r="B47" s="130">
        <f aca="true" t="shared" si="0" ref="B47:D50">B13/B12*100-100</f>
        <v>2.7884664949013853</v>
      </c>
      <c r="C47" s="80">
        <f t="shared" si="0"/>
        <v>1.4584070576606933</v>
      </c>
      <c r="D47" s="130">
        <f t="shared" si="0"/>
        <v>1.459719135330559</v>
      </c>
      <c r="E47" s="54" t="s">
        <v>44</v>
      </c>
      <c r="F47" s="130">
        <f aca="true" t="shared" si="1" ref="F47:H51">F13/F12*100-100</f>
        <v>1.923076923076934</v>
      </c>
      <c r="G47" s="130">
        <f>G13/G12*100-100</f>
        <v>1.2551742555748433</v>
      </c>
      <c r="H47" s="130">
        <f>H13/H12*100-100</f>
        <v>3.270223752151466</v>
      </c>
      <c r="I47" s="54" t="s">
        <v>44</v>
      </c>
    </row>
    <row r="48" spans="1:9" ht="11.85" customHeight="1" hidden="1">
      <c r="A48" s="78">
        <v>1993</v>
      </c>
      <c r="B48" s="130">
        <f t="shared" si="0"/>
        <v>-1.7258799673380594</v>
      </c>
      <c r="C48" s="80">
        <f>C14/C13*100-100</f>
        <v>-2.758147071623995</v>
      </c>
      <c r="D48" s="130">
        <f t="shared" si="0"/>
        <v>-0.9017207645548098</v>
      </c>
      <c r="E48" s="54" t="s">
        <v>44</v>
      </c>
      <c r="F48" s="130">
        <f t="shared" si="1"/>
        <v>-0.9768499933092443</v>
      </c>
      <c r="G48" s="130">
        <f>G14/G13*100-100</f>
        <v>-1.516550178029803</v>
      </c>
      <c r="H48" s="130">
        <f>H14/H13*100-100</f>
        <v>0.3333333333333428</v>
      </c>
      <c r="I48" s="54" t="s">
        <v>44</v>
      </c>
    </row>
    <row r="49" spans="1:9" ht="11.85" customHeight="1" hidden="1">
      <c r="A49" s="78">
        <v>1994</v>
      </c>
      <c r="B49" s="130">
        <f t="shared" si="0"/>
        <v>1.6317553403343226</v>
      </c>
      <c r="C49" s="80">
        <f t="shared" si="0"/>
        <v>1.0561925136919967</v>
      </c>
      <c r="D49" s="130">
        <f t="shared" si="0"/>
        <v>1.6400700096136376</v>
      </c>
      <c r="E49" s="54" t="s">
        <v>44</v>
      </c>
      <c r="F49" s="130">
        <f t="shared" si="1"/>
        <v>2.3918918918918877</v>
      </c>
      <c r="G49" s="130">
        <f t="shared" si="1"/>
        <v>2.129084092126405</v>
      </c>
      <c r="H49" s="130">
        <f t="shared" si="1"/>
        <v>2.349311817750362</v>
      </c>
      <c r="I49" s="54" t="s">
        <v>44</v>
      </c>
    </row>
    <row r="50" spans="1:9" ht="11.85" customHeight="1">
      <c r="A50" s="78">
        <v>1995</v>
      </c>
      <c r="B50" s="237">
        <f t="shared" si="0"/>
        <v>0.8791443245635122</v>
      </c>
      <c r="C50" s="237">
        <f t="shared" si="0"/>
        <v>0.39566508603900274</v>
      </c>
      <c r="D50" s="237">
        <f t="shared" si="0"/>
        <v>0.8053679045075199</v>
      </c>
      <c r="E50" s="239" t="s">
        <v>44</v>
      </c>
      <c r="F50" s="237">
        <f t="shared" si="1"/>
        <v>1.5441467599313796</v>
      </c>
      <c r="G50" s="237">
        <f t="shared" si="1"/>
        <v>1.3504654516847978</v>
      </c>
      <c r="H50" s="237">
        <f t="shared" si="1"/>
        <v>1.1013215859030794</v>
      </c>
      <c r="I50" s="239" t="s">
        <v>44</v>
      </c>
    </row>
    <row r="51" spans="1:9" ht="11.85" customHeight="1">
      <c r="A51" s="78">
        <v>1996</v>
      </c>
      <c r="B51" s="237">
        <f>B17/B16*100-100</f>
        <v>1.0919297675421262</v>
      </c>
      <c r="C51" s="237">
        <f>C17/C16*100-100</f>
        <v>0.6415796137963241</v>
      </c>
      <c r="D51" s="237">
        <f>D17/D16*100-100</f>
        <v>1.2669475089135886</v>
      </c>
      <c r="E51" s="239" t="s">
        <v>44</v>
      </c>
      <c r="F51" s="237">
        <f t="shared" si="1"/>
        <v>0.8058227190018243</v>
      </c>
      <c r="G51" s="237">
        <f t="shared" si="1"/>
        <v>0.6080206985769792</v>
      </c>
      <c r="H51" s="237">
        <f t="shared" si="1"/>
        <v>0.7797270955165629</v>
      </c>
      <c r="I51" s="239" t="s">
        <v>44</v>
      </c>
    </row>
    <row r="52" spans="1:9" ht="11.85" customHeight="1">
      <c r="A52" s="78">
        <v>1997</v>
      </c>
      <c r="B52" s="237">
        <f aca="true" t="shared" si="2" ref="B52:I77">B18/B17*100-100</f>
        <v>2.07562807044485</v>
      </c>
      <c r="C52" s="237">
        <f aca="true" t="shared" si="3" ref="C52:C70">C18/C17*100-100</f>
        <v>1.829049801626482</v>
      </c>
      <c r="D52" s="237">
        <f t="shared" si="2"/>
        <v>1.9494376282584938</v>
      </c>
      <c r="E52" s="239" t="s">
        <v>44</v>
      </c>
      <c r="F52" s="237">
        <f t="shared" si="2"/>
        <v>1.7921609076843765</v>
      </c>
      <c r="G52" s="237">
        <f>G18/G17*100-100</f>
        <v>1.735887874501742</v>
      </c>
      <c r="H52" s="237">
        <f>H18/H17*100-100</f>
        <v>1.831835248606211</v>
      </c>
      <c r="I52" s="239" t="s">
        <v>44</v>
      </c>
    </row>
    <row r="53" spans="1:9" ht="11.85" customHeight="1">
      <c r="A53" s="78">
        <v>1998</v>
      </c>
      <c r="B53" s="237">
        <f t="shared" si="2"/>
        <v>3.607631614231849</v>
      </c>
      <c r="C53" s="237">
        <f t="shared" si="3"/>
        <v>3.4891037053120613</v>
      </c>
      <c r="D53" s="237">
        <f t="shared" si="2"/>
        <v>1.5536907918362033</v>
      </c>
      <c r="E53" s="239" t="s">
        <v>44</v>
      </c>
      <c r="F53" s="237">
        <f t="shared" si="2"/>
        <v>2.0139328689043623</v>
      </c>
      <c r="G53" s="237">
        <f>G19/G18*100-100</f>
        <v>2.0854398382204096</v>
      </c>
      <c r="H53" s="237">
        <f>H19/H18*100-100</f>
        <v>0.8044692737430239</v>
      </c>
      <c r="I53" s="239" t="s">
        <v>44</v>
      </c>
    </row>
    <row r="54" spans="1:9" ht="11.85" customHeight="1">
      <c r="A54" s="78">
        <v>1999</v>
      </c>
      <c r="B54" s="237">
        <f t="shared" si="2"/>
        <v>2.769793561966111</v>
      </c>
      <c r="C54" s="237">
        <f t="shared" si="3"/>
        <v>2.457288177513078</v>
      </c>
      <c r="D54" s="237">
        <f t="shared" si="2"/>
        <v>0.9519976513018236</v>
      </c>
      <c r="E54" s="239" t="s">
        <v>44</v>
      </c>
      <c r="F54" s="237">
        <f t="shared" si="2"/>
        <v>1.8872609883287623</v>
      </c>
      <c r="G54" s="237">
        <f t="shared" si="2"/>
        <v>1.9190293425776872</v>
      </c>
      <c r="H54" s="237">
        <f t="shared" si="2"/>
        <v>0.25493238749723446</v>
      </c>
      <c r="I54" s="239" t="s">
        <v>44</v>
      </c>
    </row>
    <row r="55" spans="1:9" ht="11.85" customHeight="1">
      <c r="A55" s="47">
        <v>2000</v>
      </c>
      <c r="B55" s="237">
        <f t="shared" si="2"/>
        <v>4.594834292949628</v>
      </c>
      <c r="C55" s="237">
        <f t="shared" si="3"/>
        <v>4.040469226584094</v>
      </c>
      <c r="D55" s="237">
        <f t="shared" si="2"/>
        <v>2.3724778567906952</v>
      </c>
      <c r="E55" s="239" t="s">
        <v>44</v>
      </c>
      <c r="F55" s="237">
        <f t="shared" si="2"/>
        <v>2.9125030465513078</v>
      </c>
      <c r="G55" s="237">
        <f t="shared" si="2"/>
        <v>2.8790087463556944</v>
      </c>
      <c r="H55" s="237">
        <f t="shared" si="2"/>
        <v>0.7296849087893804</v>
      </c>
      <c r="I55" s="239" t="s">
        <v>44</v>
      </c>
    </row>
    <row r="56" spans="1:9" ht="11.85" customHeight="1">
      <c r="A56" s="47">
        <v>2001</v>
      </c>
      <c r="B56" s="237">
        <f t="shared" si="2"/>
        <v>2.887521406550505</v>
      </c>
      <c r="C56" s="237">
        <f t="shared" si="3"/>
        <v>2.216106592380555</v>
      </c>
      <c r="D56" s="237">
        <f t="shared" si="2"/>
        <v>2.3090938229111373</v>
      </c>
      <c r="E56" s="237">
        <f t="shared" si="2"/>
        <v>2.9508464781323767</v>
      </c>
      <c r="F56" s="237">
        <f t="shared" si="2"/>
        <v>1.6814683244523536</v>
      </c>
      <c r="G56" s="237">
        <f t="shared" si="2"/>
        <v>1.6058566536781171</v>
      </c>
      <c r="H56" s="237">
        <f t="shared" si="2"/>
        <v>1.9646581055866648</v>
      </c>
      <c r="I56" s="237">
        <f t="shared" si="2"/>
        <v>2.5037326289192805</v>
      </c>
    </row>
    <row r="57" spans="1:9" ht="11.85" customHeight="1">
      <c r="A57" s="47">
        <v>2002</v>
      </c>
      <c r="B57" s="237">
        <f t="shared" si="2"/>
        <v>0.8134919489977079</v>
      </c>
      <c r="C57" s="237">
        <f t="shared" si="3"/>
        <v>0.2318350228433701</v>
      </c>
      <c r="D57" s="237">
        <f t="shared" si="2"/>
        <v>1.1020905381581514</v>
      </c>
      <c r="E57" s="237">
        <f t="shared" si="2"/>
        <v>1.7317729926380423</v>
      </c>
      <c r="F57" s="237">
        <f t="shared" si="2"/>
        <v>-0.19797368114592473</v>
      </c>
      <c r="G57" s="237">
        <f t="shared" si="2"/>
        <v>-0.27890761185356894</v>
      </c>
      <c r="H57" s="237">
        <f t="shared" si="2"/>
        <v>0.27987082884821746</v>
      </c>
      <c r="I57" s="237">
        <f t="shared" si="2"/>
        <v>0.9411764705882462</v>
      </c>
    </row>
    <row r="58" spans="1:9" ht="11.85" customHeight="1">
      <c r="A58" s="47">
        <v>2003</v>
      </c>
      <c r="B58" s="237">
        <f t="shared" si="2"/>
        <v>-1.461774727512207</v>
      </c>
      <c r="C58" s="237">
        <f t="shared" si="3"/>
        <v>-1.7773727846270901</v>
      </c>
      <c r="D58" s="237">
        <f t="shared" si="2"/>
        <v>-0.24684955553001942</v>
      </c>
      <c r="E58" s="237">
        <f t="shared" si="2"/>
        <v>0.24531972469878838</v>
      </c>
      <c r="F58" s="237">
        <f t="shared" si="2"/>
        <v>-0.700116686114356</v>
      </c>
      <c r="G58" s="237">
        <f t="shared" si="2"/>
        <v>-0.6642582449597967</v>
      </c>
      <c r="H58" s="237">
        <f t="shared" si="2"/>
        <v>0.39716616573637964</v>
      </c>
      <c r="I58" s="237">
        <f t="shared" si="2"/>
        <v>0.7548007548007405</v>
      </c>
    </row>
    <row r="59" spans="1:9" ht="11.85" customHeight="1">
      <c r="A59" s="47">
        <v>2004</v>
      </c>
      <c r="B59" s="237">
        <f t="shared" si="2"/>
        <v>2.1305021029307056</v>
      </c>
      <c r="C59" s="237">
        <f t="shared" si="3"/>
        <v>1.9560924109366624</v>
      </c>
      <c r="D59" s="237">
        <f t="shared" si="2"/>
        <v>2.1124089049894224</v>
      </c>
      <c r="E59" s="237">
        <f t="shared" si="2"/>
        <v>1.9226875696383559</v>
      </c>
      <c r="F59" s="237">
        <f t="shared" si="2"/>
        <v>1.1750881316098685</v>
      </c>
      <c r="G59" s="237">
        <f t="shared" si="2"/>
        <v>1.2904739558892544</v>
      </c>
      <c r="H59" s="237">
        <f t="shared" si="2"/>
        <v>0.8553405324494889</v>
      </c>
      <c r="I59" s="237">
        <f t="shared" si="2"/>
        <v>0.9254158863060553</v>
      </c>
    </row>
    <row r="60" spans="1:9" ht="11.85" customHeight="1">
      <c r="A60" s="47">
        <v>2005</v>
      </c>
      <c r="B60" s="237">
        <f t="shared" si="2"/>
        <v>1.2878272171495695</v>
      </c>
      <c r="C60" s="237">
        <f t="shared" si="3"/>
        <v>1.1598165365569884</v>
      </c>
      <c r="D60" s="237">
        <f t="shared" si="2"/>
        <v>0.9581440364243576</v>
      </c>
      <c r="E60" s="237">
        <f t="shared" si="2"/>
        <v>1.8438260102559667</v>
      </c>
      <c r="F60" s="237">
        <f t="shared" si="2"/>
        <v>0.7317073170731732</v>
      </c>
      <c r="G60" s="237">
        <f t="shared" si="2"/>
        <v>0.880240908037976</v>
      </c>
      <c r="H60" s="237">
        <f t="shared" si="2"/>
        <v>0.858687586133783</v>
      </c>
      <c r="I60" s="237">
        <f t="shared" si="2"/>
        <v>1.5718807990394055</v>
      </c>
    </row>
    <row r="61" spans="1:9" ht="11.85" customHeight="1">
      <c r="A61" s="47">
        <v>2006</v>
      </c>
      <c r="B61" s="237">
        <f t="shared" si="2"/>
        <v>3.9110944271731682</v>
      </c>
      <c r="C61" s="237">
        <f t="shared" si="3"/>
        <v>3.76479250394965</v>
      </c>
      <c r="D61" s="237">
        <f t="shared" si="2"/>
        <v>2.9980149465822876</v>
      </c>
      <c r="E61" s="237">
        <f t="shared" si="2"/>
        <v>1.5788401420800966</v>
      </c>
      <c r="F61" s="237">
        <f t="shared" si="2"/>
        <v>3.81644183096968</v>
      </c>
      <c r="G61" s="237">
        <f t="shared" si="2"/>
        <v>4.029850746268664</v>
      </c>
      <c r="H61" s="237">
        <f t="shared" si="2"/>
        <v>3.0691612360731426</v>
      </c>
      <c r="I61" s="237">
        <f t="shared" si="2"/>
        <v>1.6012896292316015</v>
      </c>
    </row>
    <row r="62" spans="1:9" ht="11.85" customHeight="1">
      <c r="A62" s="47">
        <v>2007</v>
      </c>
      <c r="B62" s="237">
        <f t="shared" si="2"/>
        <v>3.1554020361642614</v>
      </c>
      <c r="C62" s="237">
        <f t="shared" si="3"/>
        <v>2.9997312787203896</v>
      </c>
      <c r="D62" s="237">
        <f t="shared" si="2"/>
        <v>1.2851733203543887</v>
      </c>
      <c r="E62" s="237">
        <f t="shared" si="2"/>
        <v>0.9410590708607742</v>
      </c>
      <c r="F62" s="237">
        <f t="shared" si="2"/>
        <v>2.9764549089293553</v>
      </c>
      <c r="G62" s="237">
        <f t="shared" si="2"/>
        <v>3.2005297428539876</v>
      </c>
      <c r="H62" s="237">
        <f t="shared" si="2"/>
        <v>1.2441362431164578</v>
      </c>
      <c r="I62" s="237">
        <f t="shared" si="2"/>
        <v>1.1846837317537506</v>
      </c>
    </row>
    <row r="63" spans="1:9" ht="11.85" customHeight="1">
      <c r="A63" s="47">
        <v>2008</v>
      </c>
      <c r="B63" s="237">
        <f t="shared" si="2"/>
        <v>0.10615839228007928</v>
      </c>
      <c r="C63" s="237">
        <f t="shared" si="3"/>
        <v>0.055315563641400445</v>
      </c>
      <c r="D63" s="237">
        <f t="shared" si="2"/>
        <v>-1.478917346624769</v>
      </c>
      <c r="E63" s="237">
        <f t="shared" si="2"/>
        <v>-1.5761517565791507</v>
      </c>
      <c r="F63" s="237">
        <f t="shared" si="2"/>
        <v>0.9598792062122499</v>
      </c>
      <c r="G63" s="237">
        <f t="shared" si="2"/>
        <v>1.2512030798845046</v>
      </c>
      <c r="H63" s="237">
        <f t="shared" si="2"/>
        <v>-0.43311845286059736</v>
      </c>
      <c r="I63" s="237">
        <f t="shared" si="2"/>
        <v>0.020907380305274614</v>
      </c>
    </row>
    <row r="64" spans="1:9" ht="11.85" customHeight="1">
      <c r="A64" s="47">
        <v>2009</v>
      </c>
      <c r="B64" s="237">
        <f t="shared" si="2"/>
        <v>-4.222791806702304</v>
      </c>
      <c r="C64" s="237">
        <f t="shared" si="3"/>
        <v>-4.1284580962904585</v>
      </c>
      <c r="D64" s="237">
        <f t="shared" si="2"/>
        <v>-4.582476744920186</v>
      </c>
      <c r="E64" s="237">
        <f t="shared" si="2"/>
        <v>-1.564650253701572</v>
      </c>
      <c r="F64" s="237">
        <f t="shared" si="2"/>
        <v>-5.693836128618727</v>
      </c>
      <c r="G64" s="237">
        <f t="shared" si="2"/>
        <v>-5.365441487114509</v>
      </c>
      <c r="H64" s="237">
        <f t="shared" si="2"/>
        <v>-5.8472432979261555</v>
      </c>
      <c r="I64" s="237">
        <f t="shared" si="2"/>
        <v>-3.0100334448160595</v>
      </c>
    </row>
    <row r="65" spans="1:9" ht="11.85" customHeight="1">
      <c r="A65" s="47">
        <v>2010</v>
      </c>
      <c r="B65" s="237">
        <f t="shared" si="2"/>
        <v>5.046391199780828</v>
      </c>
      <c r="C65" s="237">
        <f t="shared" si="3"/>
        <v>5.02631210573648</v>
      </c>
      <c r="D65" s="237">
        <f t="shared" si="2"/>
        <v>4.2594548413218405</v>
      </c>
      <c r="E65" s="237">
        <f t="shared" si="2"/>
        <v>2.8813692864046345</v>
      </c>
      <c r="F65" s="237">
        <f t="shared" si="2"/>
        <v>4.179882193022195</v>
      </c>
      <c r="G65" s="237">
        <f t="shared" si="2"/>
        <v>4.441964285714278</v>
      </c>
      <c r="H65" s="237">
        <f t="shared" si="2"/>
        <v>3.8143332975180186</v>
      </c>
      <c r="I65" s="237">
        <f t="shared" si="2"/>
        <v>2.306034482758605</v>
      </c>
    </row>
    <row r="66" spans="1:9" ht="11.85" customHeight="1">
      <c r="A66" s="47">
        <v>2011</v>
      </c>
      <c r="B66" s="237">
        <f t="shared" si="2"/>
        <v>6.080207119677183</v>
      </c>
      <c r="C66" s="237">
        <f t="shared" si="3"/>
        <v>5.733399862420939</v>
      </c>
      <c r="D66" s="237">
        <f t="shared" si="2"/>
        <v>4.22231200382484</v>
      </c>
      <c r="E66" s="237">
        <f t="shared" si="2"/>
        <v>4.509419325518536</v>
      </c>
      <c r="F66" s="237">
        <f t="shared" si="2"/>
        <v>3.9251929977166498</v>
      </c>
      <c r="G66" s="237">
        <f t="shared" si="2"/>
        <v>3.9324642017525235</v>
      </c>
      <c r="H66" s="237">
        <f t="shared" si="2"/>
        <v>2.6806044297246814</v>
      </c>
      <c r="I66" s="237">
        <f t="shared" si="2"/>
        <v>2.591110174847273</v>
      </c>
    </row>
    <row r="67" spans="1:9" ht="11.85" customHeight="1">
      <c r="A67" s="47">
        <v>2012</v>
      </c>
      <c r="B67" s="237">
        <f t="shared" si="2"/>
        <v>1.0155784085847017</v>
      </c>
      <c r="C67" s="237">
        <f t="shared" si="3"/>
        <v>0.4645580930025375</v>
      </c>
      <c r="D67" s="237">
        <f t="shared" si="2"/>
        <v>-0.6221218743900749</v>
      </c>
      <c r="E67" s="237">
        <f t="shared" si="2"/>
        <v>0.6286738292674556</v>
      </c>
      <c r="F67" s="237">
        <f t="shared" si="2"/>
        <v>0.41849759363883265</v>
      </c>
      <c r="G67" s="237">
        <f t="shared" si="2"/>
        <v>0.22619782027555857</v>
      </c>
      <c r="H67" s="237">
        <f t="shared" si="2"/>
        <v>-0.7156536639451616</v>
      </c>
      <c r="I67" s="237">
        <f t="shared" si="2"/>
        <v>0.6262833675564536</v>
      </c>
    </row>
    <row r="68" spans="1:9" ht="11.85" customHeight="1">
      <c r="A68" s="47">
        <v>2013</v>
      </c>
      <c r="B68" s="237">
        <f t="shared" si="2"/>
        <v>1.259493690440209</v>
      </c>
      <c r="C68" s="237">
        <f t="shared" si="3"/>
        <v>0.6111121997873283</v>
      </c>
      <c r="D68" s="237">
        <f t="shared" si="2"/>
        <v>0.06466127895868112</v>
      </c>
      <c r="E68" s="237">
        <f t="shared" si="2"/>
        <v>0.6409784464786128</v>
      </c>
      <c r="F68" s="237">
        <f t="shared" si="2"/>
        <v>0.4375911648260029</v>
      </c>
      <c r="G68" s="237">
        <f t="shared" si="2"/>
        <v>0.1641362330734495</v>
      </c>
      <c r="H68" s="237">
        <f t="shared" si="2"/>
        <v>-0.3451776649746279</v>
      </c>
      <c r="I68" s="237">
        <f t="shared" si="2"/>
        <v>0.46933986327925936</v>
      </c>
    </row>
    <row r="69" spans="1:9" ht="11.85" customHeight="1">
      <c r="A69" s="47">
        <v>2014</v>
      </c>
      <c r="B69" s="237">
        <f t="shared" si="2"/>
        <v>2.4489774431608</v>
      </c>
      <c r="C69" s="237">
        <f t="shared" si="3"/>
        <v>1.7523872596033812</v>
      </c>
      <c r="D69" s="237">
        <f t="shared" si="2"/>
        <v>1.2727477140803245</v>
      </c>
      <c r="E69" s="237">
        <f t="shared" si="2"/>
        <v>0.9289990380489286</v>
      </c>
      <c r="F69" s="237">
        <f t="shared" si="2"/>
        <v>2.209543568464724</v>
      </c>
      <c r="G69" s="237">
        <f t="shared" si="2"/>
        <v>1.7820565342072854</v>
      </c>
      <c r="H69" s="237">
        <f t="shared" si="2"/>
        <v>1.3141809290953717</v>
      </c>
      <c r="I69" s="237">
        <f t="shared" si="2"/>
        <v>1.046003859043367</v>
      </c>
    </row>
    <row r="70" spans="1:9" ht="11.85" customHeight="1">
      <c r="A70" s="47">
        <v>2015</v>
      </c>
      <c r="B70" s="237">
        <f t="shared" si="2"/>
        <v>1.7553364490807013</v>
      </c>
      <c r="C70" s="237">
        <f t="shared" si="3"/>
        <v>0.8018639146212081</v>
      </c>
      <c r="D70" s="237">
        <f t="shared" si="2"/>
        <v>0.24310798615184126</v>
      </c>
      <c r="E70" s="237">
        <f t="shared" si="2"/>
        <v>0.2047315184056373</v>
      </c>
      <c r="F70" s="237">
        <f t="shared" si="2"/>
        <v>1.4919313914543864</v>
      </c>
      <c r="G70" s="237">
        <f t="shared" si="2"/>
        <v>0.623867981485219</v>
      </c>
      <c r="H70" s="237">
        <f t="shared" si="2"/>
        <v>0.5530417295123158</v>
      </c>
      <c r="I70" s="237">
        <f t="shared" si="2"/>
        <v>0.5025125628140614</v>
      </c>
    </row>
    <row r="71" spans="1:9" ht="11.85" customHeight="1">
      <c r="A71" s="47">
        <v>2016</v>
      </c>
      <c r="B71" s="237">
        <f t="shared" si="2"/>
        <v>2.5177960915576705</v>
      </c>
      <c r="C71" s="237">
        <f t="shared" si="2"/>
        <v>1.566435671037297</v>
      </c>
      <c r="D71" s="237">
        <f t="shared" si="2"/>
        <v>0.8718851834209005</v>
      </c>
      <c r="E71" s="237">
        <f t="shared" si="2"/>
        <v>1.586572750272012</v>
      </c>
      <c r="F71" s="237">
        <f t="shared" si="2"/>
        <v>2.230000000000004</v>
      </c>
      <c r="G71" s="237">
        <f t="shared" si="2"/>
        <v>1.4099999999999966</v>
      </c>
      <c r="H71" s="237">
        <f t="shared" si="2"/>
        <v>0.9699999999999989</v>
      </c>
      <c r="I71" s="237">
        <f t="shared" si="2"/>
        <v>1.3599999999999994</v>
      </c>
    </row>
    <row r="72" spans="1:9" ht="11.85" customHeight="1">
      <c r="A72" s="78">
        <v>2017</v>
      </c>
      <c r="B72" s="237">
        <f t="shared" si="2"/>
        <v>3.6723156571000004</v>
      </c>
      <c r="C72" s="237">
        <f t="shared" si="2"/>
        <v>3.0577898459123816</v>
      </c>
      <c r="D72" s="237">
        <f t="shared" si="2"/>
        <v>2.095959770792888</v>
      </c>
      <c r="E72" s="237">
        <f t="shared" si="2"/>
        <v>2.6128429466969862</v>
      </c>
      <c r="F72" s="237">
        <f t="shared" si="2"/>
        <v>2.6802308520003777</v>
      </c>
      <c r="G72" s="237">
        <f t="shared" si="2"/>
        <v>2.2976037866088177</v>
      </c>
      <c r="H72" s="237">
        <f t="shared" si="2"/>
        <v>1.3073190056452404</v>
      </c>
      <c r="I72" s="237">
        <f t="shared" si="2"/>
        <v>1.7758484609313285</v>
      </c>
    </row>
    <row r="73" spans="1:9" ht="11.85" customHeight="1">
      <c r="A73" s="78">
        <v>2018</v>
      </c>
      <c r="B73" s="237">
        <f t="shared" si="2"/>
        <v>0.4231575650000252</v>
      </c>
      <c r="C73" s="237">
        <f t="shared" si="2"/>
        <v>-0.139042707784526</v>
      </c>
      <c r="D73" s="237">
        <f t="shared" si="2"/>
        <v>-1.2507367384591248</v>
      </c>
      <c r="E73" s="237">
        <f t="shared" si="2"/>
        <v>-0.9885676285860399</v>
      </c>
      <c r="F73" s="237">
        <f t="shared" si="2"/>
        <v>0.9812327331618604</v>
      </c>
      <c r="G73" s="237">
        <f t="shared" si="2"/>
        <v>0.6747638326585701</v>
      </c>
      <c r="H73" s="237">
        <f t="shared" si="2"/>
        <v>-0.4008211946427025</v>
      </c>
      <c r="I73" s="237">
        <f t="shared" si="2"/>
        <v>0.2035672741372565</v>
      </c>
    </row>
    <row r="74" spans="1:9" ht="11.85" customHeight="1">
      <c r="A74" s="78">
        <v>2019</v>
      </c>
      <c r="B74" s="237">
        <f t="shared" si="2"/>
        <v>1.78586079279998</v>
      </c>
      <c r="C74" s="237">
        <f t="shared" si="2"/>
        <v>1.2904320880833495</v>
      </c>
      <c r="D74" s="237">
        <f t="shared" si="2"/>
        <v>0.7021324114979279</v>
      </c>
      <c r="E74" s="237">
        <f t="shared" si="2"/>
        <v>1.297792600423108</v>
      </c>
      <c r="F74" s="237">
        <f t="shared" si="2"/>
        <v>1.056603773584925</v>
      </c>
      <c r="G74" s="237">
        <f t="shared" si="2"/>
        <v>0.8330141708157868</v>
      </c>
      <c r="H74" s="237">
        <f t="shared" si="2"/>
        <v>0.13741656851198059</v>
      </c>
      <c r="I74" s="237">
        <f t="shared" si="2"/>
        <v>0.7642449453419715</v>
      </c>
    </row>
    <row r="75" spans="1:9" ht="11.85" customHeight="1">
      <c r="A75" s="78">
        <v>2020</v>
      </c>
      <c r="B75" s="237">
        <f t="shared" si="2"/>
        <v>-3.702017166600001</v>
      </c>
      <c r="C75" s="237">
        <f t="shared" si="2"/>
        <v>-3.934694920294845</v>
      </c>
      <c r="D75" s="237">
        <f t="shared" si="2"/>
        <v>-3.07366946452278</v>
      </c>
      <c r="E75" s="237">
        <f t="shared" si="2"/>
        <v>0.9027973655000494</v>
      </c>
      <c r="F75" s="237">
        <f t="shared" si="2"/>
        <v>-3.6967886482449615</v>
      </c>
      <c r="G75" s="237">
        <f t="shared" si="2"/>
        <v>-3.7698224290190865</v>
      </c>
      <c r="H75" s="237">
        <f t="shared" si="2"/>
        <v>-2.9209958831601597</v>
      </c>
      <c r="I75" s="237">
        <f t="shared" si="2"/>
        <v>0.988863287250382</v>
      </c>
    </row>
    <row r="76" spans="1:9" ht="11.85" customHeight="1">
      <c r="A76" s="78">
        <v>2021</v>
      </c>
      <c r="B76" s="237">
        <f t="shared" si="2"/>
        <v>2.7883932448000053</v>
      </c>
      <c r="C76" s="237">
        <f t="shared" si="2"/>
        <v>2.584309799822492</v>
      </c>
      <c r="D76" s="237">
        <f t="shared" si="2"/>
        <v>2.727249128854737</v>
      </c>
      <c r="E76" s="237">
        <f t="shared" si="2"/>
        <v>1.0568660777742167</v>
      </c>
      <c r="F76" s="237">
        <f t="shared" si="2"/>
        <v>2.6269872043427824</v>
      </c>
      <c r="G76" s="237">
        <f t="shared" si="2"/>
        <v>2.575488454706914</v>
      </c>
      <c r="H76" s="237">
        <f t="shared" si="2"/>
        <v>2.483844911147017</v>
      </c>
      <c r="I76" s="237">
        <f t="shared" si="2"/>
        <v>0.8651012453655227</v>
      </c>
    </row>
    <row r="77" spans="1:9" ht="11.85" customHeight="1">
      <c r="A77" s="78">
        <v>2022</v>
      </c>
      <c r="B77" s="237">
        <f t="shared" si="2"/>
        <v>2.0821538126999997</v>
      </c>
      <c r="C77" s="237">
        <f t="shared" si="2"/>
        <v>0.7609938827820741</v>
      </c>
      <c r="D77" s="237">
        <f t="shared" si="2"/>
        <v>0.6799470412199611</v>
      </c>
      <c r="E77" s="237">
        <f t="shared" si="2"/>
        <v>1.1699986656661565</v>
      </c>
      <c r="F77" s="237">
        <f t="shared" si="2"/>
        <v>1.7852082742986681</v>
      </c>
      <c r="G77" s="237">
        <f t="shared" si="2"/>
        <v>0.7118807118807098</v>
      </c>
      <c r="H77" s="237">
        <f t="shared" si="2"/>
        <v>0.4630541871921281</v>
      </c>
      <c r="I77" s="237">
        <f t="shared" si="2"/>
        <v>0.42412818096136107</v>
      </c>
    </row>
    <row r="78" spans="1:9" ht="5.25" customHeight="1">
      <c r="A78" s="233"/>
      <c r="C78" s="80"/>
      <c r="D78" s="80"/>
      <c r="E78" s="80"/>
      <c r="F78" s="80"/>
      <c r="G78" s="80"/>
      <c r="H78" s="80"/>
      <c r="I78" s="80"/>
    </row>
    <row r="79" ht="11.85" customHeight="1">
      <c r="A79" s="234"/>
    </row>
    <row r="80" ht="11.85" customHeight="1">
      <c r="A80" s="228"/>
    </row>
    <row r="81" ht="11.85" customHeight="1">
      <c r="A81" s="196"/>
    </row>
    <row r="82" ht="11.85" customHeight="1"/>
    <row r="83" ht="11.85" customHeight="1"/>
    <row r="85" ht="12.75" customHeight="1">
      <c r="A85" s="196"/>
    </row>
    <row r="86" ht="12.75" customHeight="1">
      <c r="A86" s="196"/>
    </row>
  </sheetData>
  <mergeCells count="5">
    <mergeCell ref="B6:I6"/>
    <mergeCell ref="A6:A8"/>
    <mergeCell ref="B7:E7"/>
    <mergeCell ref="F7:I7"/>
    <mergeCell ref="A10:I10"/>
  </mergeCells>
  <printOptions horizontalCentered="1"/>
  <pageMargins left="0.7086614173228347" right="0.7086614173228347" top="0.5905511811023623" bottom="0.7086614173228347" header="0.07874015748031496" footer="0.07874015748031496"/>
  <pageSetup horizontalDpi="600" verticalDpi="600" orientation="portrait" paperSize="9" scale="86" r:id="rId1"/>
  <headerFooter alignWithMargins="0">
    <oddHeader>&amp;C9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C76"/>
  <sheetViews>
    <sheetView zoomScaleSheetLayoutView="80" workbookViewId="0" topLeftCell="A1">
      <pane ySplit="7" topLeftCell="A8" activePane="bottomLeft" state="frozen"/>
      <selection pane="topLeft" activeCell="E29" sqref="E29"/>
      <selection pane="bottomLeft" activeCell="V1" sqref="V1"/>
    </sheetView>
  </sheetViews>
  <sheetFormatPr defaultColWidth="11.421875" defaultRowHeight="12.75"/>
  <cols>
    <col min="1" max="1" width="5.57421875" style="5" customWidth="1"/>
    <col min="2" max="9" width="8.7109375" style="5" customWidth="1"/>
    <col min="10" max="12" width="8.7109375" style="29" customWidth="1"/>
    <col min="13" max="17" width="8.7109375" style="5" customWidth="1"/>
    <col min="18" max="20" width="10.7109375" style="5" customWidth="1"/>
    <col min="21" max="21" width="5.57421875" style="40" customWidth="1"/>
    <col min="22" max="16384" width="11.421875" style="5" customWidth="1"/>
  </cols>
  <sheetData>
    <row r="1" spans="1:21" ht="7.5" customHeight="1">
      <c r="A1" s="11"/>
      <c r="U1" s="13"/>
    </row>
    <row r="2" ht="7.5" customHeight="1"/>
    <row r="3" spans="11:21" s="30" customFormat="1" ht="15.2" customHeight="1">
      <c r="K3" s="31" t="s">
        <v>294</v>
      </c>
      <c r="L3" s="32" t="s">
        <v>290</v>
      </c>
      <c r="U3" s="33"/>
    </row>
    <row r="4" spans="1:21" s="35" customFormat="1" ht="11.85" customHeight="1">
      <c r="A4" s="34"/>
      <c r="E4" s="34"/>
      <c r="I4" s="34"/>
      <c r="J4" s="36"/>
      <c r="K4" s="37"/>
      <c r="L4" s="38"/>
      <c r="U4" s="39"/>
    </row>
    <row r="5" spans="1:21" s="40" customFormat="1" ht="12.75" customHeight="1">
      <c r="A5" s="415" t="s">
        <v>0</v>
      </c>
      <c r="B5" s="413" t="s">
        <v>12</v>
      </c>
      <c r="C5" s="413" t="s">
        <v>9</v>
      </c>
      <c r="D5" s="413" t="s">
        <v>92</v>
      </c>
      <c r="E5" s="410" t="s">
        <v>13</v>
      </c>
      <c r="F5" s="413" t="s">
        <v>14</v>
      </c>
      <c r="G5" s="413" t="s">
        <v>15</v>
      </c>
      <c r="H5" s="413" t="s">
        <v>16</v>
      </c>
      <c r="I5" s="413" t="s">
        <v>17</v>
      </c>
      <c r="J5" s="413" t="s">
        <v>18</v>
      </c>
      <c r="K5" s="413" t="s">
        <v>19</v>
      </c>
      <c r="L5" s="413" t="s">
        <v>20</v>
      </c>
      <c r="M5" s="413" t="s">
        <v>21</v>
      </c>
      <c r="N5" s="413" t="s">
        <v>22</v>
      </c>
      <c r="O5" s="413" t="s">
        <v>23</v>
      </c>
      <c r="P5" s="413" t="s">
        <v>24</v>
      </c>
      <c r="Q5" s="413" t="s">
        <v>25</v>
      </c>
      <c r="R5" s="413" t="s">
        <v>276</v>
      </c>
      <c r="S5" s="414" t="s">
        <v>285</v>
      </c>
      <c r="T5" s="414" t="s">
        <v>286</v>
      </c>
      <c r="U5" s="349" t="s">
        <v>0</v>
      </c>
    </row>
    <row r="6" spans="1:21" s="40" customFormat="1" ht="12.75" customHeight="1">
      <c r="A6" s="416"/>
      <c r="B6" s="413"/>
      <c r="C6" s="413"/>
      <c r="D6" s="413"/>
      <c r="E6" s="411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4"/>
      <c r="T6" s="414"/>
      <c r="U6" s="408"/>
    </row>
    <row r="7" spans="1:21" s="41" customFormat="1" ht="12.75" customHeight="1">
      <c r="A7" s="417"/>
      <c r="B7" s="413"/>
      <c r="C7" s="413"/>
      <c r="D7" s="413"/>
      <c r="E7" s="412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4"/>
      <c r="T7" s="414"/>
      <c r="U7" s="409"/>
    </row>
    <row r="8" s="42" customFormat="1" ht="6.2" customHeight="1">
      <c r="U8" s="6"/>
    </row>
    <row r="9" spans="2:37" s="46" customFormat="1" ht="11.85" customHeight="1">
      <c r="B9" s="344" t="s">
        <v>269</v>
      </c>
      <c r="C9" s="344"/>
      <c r="D9" s="344"/>
      <c r="E9" s="344"/>
      <c r="F9" s="344"/>
      <c r="G9" s="344"/>
      <c r="H9" s="344"/>
      <c r="I9" s="344"/>
      <c r="J9" s="344"/>
      <c r="K9" s="344"/>
      <c r="L9" s="344" t="s">
        <v>269</v>
      </c>
      <c r="M9" s="344"/>
      <c r="N9" s="344"/>
      <c r="O9" s="344"/>
      <c r="P9" s="344"/>
      <c r="Q9" s="344"/>
      <c r="R9" s="344"/>
      <c r="S9" s="344"/>
      <c r="T9" s="344"/>
      <c r="U9" s="33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</row>
    <row r="10" spans="1:37" s="46" customFormat="1" ht="6.2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</row>
    <row r="11" spans="1:21" ht="11.85" customHeight="1">
      <c r="A11" s="2" t="s">
        <v>138</v>
      </c>
      <c r="B11" s="104">
        <v>78.83405911338119</v>
      </c>
      <c r="C11" s="104">
        <v>72.13330668232571</v>
      </c>
      <c r="D11" s="104">
        <v>78.35258845152752</v>
      </c>
      <c r="E11" s="104">
        <v>48.47922687348902</v>
      </c>
      <c r="F11" s="104">
        <v>84.54424779985769</v>
      </c>
      <c r="G11" s="104">
        <v>81.83143320934019</v>
      </c>
      <c r="H11" s="104">
        <v>85.18343236450288</v>
      </c>
      <c r="I11" s="104">
        <v>49.86865864839931</v>
      </c>
      <c r="J11" s="104">
        <v>82.78778954242414</v>
      </c>
      <c r="K11" s="104">
        <v>83.10008251397525</v>
      </c>
      <c r="L11" s="104">
        <v>84.55511080933005</v>
      </c>
      <c r="M11" s="104">
        <v>77.78407469146958</v>
      </c>
      <c r="N11" s="104">
        <v>44.17271832781239</v>
      </c>
      <c r="O11" s="104">
        <v>46.8175223004991</v>
      </c>
      <c r="P11" s="104">
        <v>87.7702398687311</v>
      </c>
      <c r="Q11" s="104">
        <v>40.005446266905</v>
      </c>
      <c r="R11" s="104">
        <v>74.89</v>
      </c>
      <c r="S11" s="104">
        <v>80.16992570195546</v>
      </c>
      <c r="T11" s="104">
        <v>45.32915123716174</v>
      </c>
      <c r="U11" s="3" t="s">
        <v>138</v>
      </c>
    </row>
    <row r="12" spans="1:21" ht="11.85" customHeight="1">
      <c r="A12" s="2" t="s">
        <v>139</v>
      </c>
      <c r="B12" s="104">
        <v>78.19651534556235</v>
      </c>
      <c r="C12" s="104">
        <v>73.18530391790478</v>
      </c>
      <c r="D12" s="104">
        <v>81.08881449016098</v>
      </c>
      <c r="E12" s="104">
        <v>53.23407286502517</v>
      </c>
      <c r="F12" s="104">
        <v>83.18282391187378</v>
      </c>
      <c r="G12" s="104">
        <v>80.60166636932239</v>
      </c>
      <c r="H12" s="104">
        <v>85.10431109968827</v>
      </c>
      <c r="I12" s="104">
        <v>54.641636537019</v>
      </c>
      <c r="J12" s="104">
        <v>82.9046244902829</v>
      </c>
      <c r="K12" s="104">
        <v>83.26190991241455</v>
      </c>
      <c r="L12" s="104">
        <v>83.83565275681659</v>
      </c>
      <c r="M12" s="104">
        <v>76.90390874184735</v>
      </c>
      <c r="N12" s="104">
        <v>49.03700873783932</v>
      </c>
      <c r="O12" s="104">
        <v>51.68446352677924</v>
      </c>
      <c r="P12" s="104">
        <v>87.9756128475939</v>
      </c>
      <c r="Q12" s="104">
        <v>47.45385778070438</v>
      </c>
      <c r="R12" s="104">
        <v>75.83</v>
      </c>
      <c r="S12" s="104">
        <v>80.2109037542056</v>
      </c>
      <c r="T12" s="104">
        <v>50.62608575167152</v>
      </c>
      <c r="U12" s="3" t="s">
        <v>139</v>
      </c>
    </row>
    <row r="13" spans="1:21" ht="11.85" customHeight="1">
      <c r="A13" s="2" t="s">
        <v>140</v>
      </c>
      <c r="B13" s="104">
        <v>74.27557000417437</v>
      </c>
      <c r="C13" s="104">
        <v>71.16674560103397</v>
      </c>
      <c r="D13" s="104">
        <v>83.26188312515646</v>
      </c>
      <c r="E13" s="104">
        <v>59.56648638073081</v>
      </c>
      <c r="F13" s="104">
        <v>79.85121525063025</v>
      </c>
      <c r="G13" s="104">
        <v>79.98423732219071</v>
      </c>
      <c r="H13" s="104">
        <v>82.83953885227206</v>
      </c>
      <c r="I13" s="104">
        <v>60.79390003612874</v>
      </c>
      <c r="J13" s="104">
        <v>80.65343248151693</v>
      </c>
      <c r="K13" s="104">
        <v>80.85767335963065</v>
      </c>
      <c r="L13" s="104">
        <v>80.122265563728</v>
      </c>
      <c r="M13" s="104">
        <v>73.17064665659687</v>
      </c>
      <c r="N13" s="104">
        <v>55.40878828298638</v>
      </c>
      <c r="O13" s="104">
        <v>58.8038639173261</v>
      </c>
      <c r="P13" s="104">
        <v>85.76113865787028</v>
      </c>
      <c r="Q13" s="104">
        <v>54.04712378443344</v>
      </c>
      <c r="R13" s="104">
        <v>74.68</v>
      </c>
      <c r="S13" s="104">
        <v>77.63536512589874</v>
      </c>
      <c r="T13" s="104">
        <v>57.14255713730449</v>
      </c>
      <c r="U13" s="3" t="s">
        <v>140</v>
      </c>
    </row>
    <row r="14" spans="1:21" ht="11.85" customHeight="1">
      <c r="A14" s="2" t="s">
        <v>141</v>
      </c>
      <c r="B14" s="104">
        <v>75.31661768475507</v>
      </c>
      <c r="C14" s="104">
        <v>71.91840344031031</v>
      </c>
      <c r="D14" s="104">
        <v>84.70338660629389</v>
      </c>
      <c r="E14" s="104">
        <v>66.1686785111437</v>
      </c>
      <c r="F14" s="104">
        <v>81.40718617808729</v>
      </c>
      <c r="G14" s="104">
        <v>80.55431936306871</v>
      </c>
      <c r="H14" s="104">
        <v>83.23377043353585</v>
      </c>
      <c r="I14" s="104">
        <v>68.14686634692634</v>
      </c>
      <c r="J14" s="104">
        <v>81.41998264473123</v>
      </c>
      <c r="K14" s="104">
        <v>81.57652243776764</v>
      </c>
      <c r="L14" s="104">
        <v>80.6538625835204</v>
      </c>
      <c r="M14" s="104">
        <v>75.21365954350372</v>
      </c>
      <c r="N14" s="104">
        <v>62.67251649999446</v>
      </c>
      <c r="O14" s="104">
        <v>65.32780265110793</v>
      </c>
      <c r="P14" s="104">
        <v>86.1723718000979</v>
      </c>
      <c r="Q14" s="104">
        <v>61.03899903004164</v>
      </c>
      <c r="R14" s="104">
        <v>76.27</v>
      </c>
      <c r="S14" s="104">
        <v>78.38379668601344</v>
      </c>
      <c r="T14" s="104">
        <v>64.11580319737489</v>
      </c>
      <c r="U14" s="3" t="s">
        <v>141</v>
      </c>
    </row>
    <row r="15" spans="1:21" ht="11.85" customHeight="1">
      <c r="A15" s="2" t="s">
        <v>142</v>
      </c>
      <c r="B15" s="104">
        <v>76.33891430686157</v>
      </c>
      <c r="C15" s="104">
        <v>72.2029594531603</v>
      </c>
      <c r="D15" s="104">
        <v>86.206912335892</v>
      </c>
      <c r="E15" s="104">
        <v>71.42399487214112</v>
      </c>
      <c r="F15" s="104">
        <v>81.65839010447692</v>
      </c>
      <c r="G15" s="104">
        <v>80.99478031626182</v>
      </c>
      <c r="H15" s="104">
        <v>83.74863429023785</v>
      </c>
      <c r="I15" s="104">
        <v>73.69823818553081</v>
      </c>
      <c r="J15" s="104">
        <v>80.01199752748121</v>
      </c>
      <c r="K15" s="104">
        <v>82.34296691311394</v>
      </c>
      <c r="L15" s="104">
        <v>81.03964507740761</v>
      </c>
      <c r="M15" s="104">
        <v>76.86237197832806</v>
      </c>
      <c r="N15" s="104">
        <v>68.04751053448125</v>
      </c>
      <c r="O15" s="104">
        <v>68.53536613871677</v>
      </c>
      <c r="P15" s="104">
        <v>87.17696675148012</v>
      </c>
      <c r="Q15" s="104">
        <v>63.74459821264864</v>
      </c>
      <c r="R15" s="104">
        <v>77.3</v>
      </c>
      <c r="S15" s="104">
        <v>78.81489092361409</v>
      </c>
      <c r="T15" s="104">
        <v>68.61492884098018</v>
      </c>
      <c r="U15" s="3" t="s">
        <v>142</v>
      </c>
    </row>
    <row r="16" spans="1:21" ht="11.85" customHeight="1">
      <c r="A16" s="2" t="s">
        <v>143</v>
      </c>
      <c r="B16" s="104">
        <v>76.80052740926625</v>
      </c>
      <c r="C16" s="104">
        <v>72.6661989215694</v>
      </c>
      <c r="D16" s="104">
        <v>85.611125112613</v>
      </c>
      <c r="E16" s="104">
        <v>74.24219278667324</v>
      </c>
      <c r="F16" s="104">
        <v>81.78845651526193</v>
      </c>
      <c r="G16" s="104">
        <v>82.7991605274293</v>
      </c>
      <c r="H16" s="104">
        <v>85.1461459063352</v>
      </c>
      <c r="I16" s="104">
        <v>76.09409087141474</v>
      </c>
      <c r="J16" s="104">
        <v>79.53112825430841</v>
      </c>
      <c r="K16" s="104">
        <v>82.0436999904391</v>
      </c>
      <c r="L16" s="104">
        <v>80.12171068228486</v>
      </c>
      <c r="M16" s="104">
        <v>74.91706109050017</v>
      </c>
      <c r="N16" s="104">
        <v>70.409772757856</v>
      </c>
      <c r="O16" s="104">
        <v>71.26278431501942</v>
      </c>
      <c r="P16" s="104">
        <v>87.65566445886327</v>
      </c>
      <c r="Q16" s="104">
        <v>65.84952728944202</v>
      </c>
      <c r="R16" s="104">
        <v>77.77</v>
      </c>
      <c r="S16" s="104">
        <v>79.01078278475362</v>
      </c>
      <c r="T16" s="104">
        <v>71.08629037283923</v>
      </c>
      <c r="U16" s="3" t="s">
        <v>143</v>
      </c>
    </row>
    <row r="17" spans="1:21" ht="11.85" customHeight="1">
      <c r="A17" s="2" t="s">
        <v>144</v>
      </c>
      <c r="B17" s="104">
        <v>77.9589028455623</v>
      </c>
      <c r="C17" s="104">
        <v>73.99529988879387</v>
      </c>
      <c r="D17" s="104">
        <v>84.77480391854543</v>
      </c>
      <c r="E17" s="104">
        <v>75.53640765598539</v>
      </c>
      <c r="F17" s="104">
        <v>84.3596317737581</v>
      </c>
      <c r="G17" s="104">
        <v>86.06138740873284</v>
      </c>
      <c r="H17" s="104">
        <v>86.4759637757388</v>
      </c>
      <c r="I17" s="104">
        <v>77.61910075870863</v>
      </c>
      <c r="J17" s="104">
        <v>80.61310983080124</v>
      </c>
      <c r="K17" s="104">
        <v>83.54419144329226</v>
      </c>
      <c r="L17" s="104">
        <v>82.02599010417109</v>
      </c>
      <c r="M17" s="104">
        <v>76.5205144567865</v>
      </c>
      <c r="N17" s="104">
        <v>70.60159329957784</v>
      </c>
      <c r="O17" s="104">
        <v>73.56331377653031</v>
      </c>
      <c r="P17" s="104">
        <v>89.04118609615978</v>
      </c>
      <c r="Q17" s="104">
        <v>68.17994681286056</v>
      </c>
      <c r="R17" s="104">
        <v>79.12</v>
      </c>
      <c r="S17" s="104">
        <v>80.44414275442568</v>
      </c>
      <c r="T17" s="104">
        <v>72.40565753786767</v>
      </c>
      <c r="U17" s="3" t="s">
        <v>144</v>
      </c>
    </row>
    <row r="18" spans="1:21" ht="11.85" customHeight="1">
      <c r="A18" s="2" t="s">
        <v>145</v>
      </c>
      <c r="B18" s="104">
        <v>79.7188144690951</v>
      </c>
      <c r="C18" s="104">
        <v>76.57707263897053</v>
      </c>
      <c r="D18" s="104">
        <v>86.1859408852494</v>
      </c>
      <c r="E18" s="104">
        <v>76.03321208061966</v>
      </c>
      <c r="F18" s="104">
        <v>85.52533896370552</v>
      </c>
      <c r="G18" s="104">
        <v>87.55493924696196</v>
      </c>
      <c r="H18" s="104">
        <v>88.17094915314588</v>
      </c>
      <c r="I18" s="104">
        <v>78.29979437594179</v>
      </c>
      <c r="J18" s="104">
        <v>82.26825155919664</v>
      </c>
      <c r="K18" s="104">
        <v>85.24556427520459</v>
      </c>
      <c r="L18" s="104">
        <v>82.04723284595325</v>
      </c>
      <c r="M18" s="104">
        <v>78.71815471128778</v>
      </c>
      <c r="N18" s="104">
        <v>71.93648845838975</v>
      </c>
      <c r="O18" s="104">
        <v>74.57389541803882</v>
      </c>
      <c r="P18" s="104">
        <v>89.20437820100523</v>
      </c>
      <c r="Q18" s="104">
        <v>70.17974117172376</v>
      </c>
      <c r="R18" s="104">
        <v>80.77</v>
      </c>
      <c r="S18" s="104">
        <v>82.16945272413187</v>
      </c>
      <c r="T18" s="104">
        <v>73.57386345943998</v>
      </c>
      <c r="U18" s="3" t="s">
        <v>145</v>
      </c>
    </row>
    <row r="19" spans="1:21" ht="11.85" customHeight="1">
      <c r="A19" s="2" t="s">
        <v>146</v>
      </c>
      <c r="B19" s="104">
        <v>81.53158708186587</v>
      </c>
      <c r="C19" s="104">
        <v>78.45879199161355</v>
      </c>
      <c r="D19" s="104">
        <v>86.88231636342228</v>
      </c>
      <c r="E19" s="104">
        <v>78.81236605838065</v>
      </c>
      <c r="F19" s="104">
        <v>85.9026574852063</v>
      </c>
      <c r="G19" s="104">
        <v>89.14599805607979</v>
      </c>
      <c r="H19" s="104">
        <v>90.67161440440739</v>
      </c>
      <c r="I19" s="104">
        <v>80.66920039694573</v>
      </c>
      <c r="J19" s="104">
        <v>83.29418999588049</v>
      </c>
      <c r="K19" s="104">
        <v>86.14729475377558</v>
      </c>
      <c r="L19" s="104">
        <v>83.4789280238193</v>
      </c>
      <c r="M19" s="104">
        <v>80.97516931899024</v>
      </c>
      <c r="N19" s="104">
        <v>73.54864185505485</v>
      </c>
      <c r="O19" s="104">
        <v>76.37456518385339</v>
      </c>
      <c r="P19" s="104">
        <v>89.54329594357237</v>
      </c>
      <c r="Q19" s="104">
        <v>72.46297051444702</v>
      </c>
      <c r="R19" s="104">
        <v>82.32</v>
      </c>
      <c r="S19" s="104">
        <v>83.65186785942598</v>
      </c>
      <c r="T19" s="104">
        <v>75.64369483678146</v>
      </c>
      <c r="U19" s="3" t="s">
        <v>146</v>
      </c>
    </row>
    <row r="20" spans="1:55" s="35" customFormat="1" ht="11.85" customHeight="1">
      <c r="A20" s="2" t="s">
        <v>3</v>
      </c>
      <c r="B20" s="104">
        <v>84.11479501577223</v>
      </c>
      <c r="C20" s="104">
        <v>81.62889533758432</v>
      </c>
      <c r="D20" s="104">
        <v>88.65267702191947</v>
      </c>
      <c r="E20" s="104">
        <v>81.05167103089799</v>
      </c>
      <c r="F20" s="104">
        <v>90.39168786319138</v>
      </c>
      <c r="G20" s="104">
        <v>91.11344908784811</v>
      </c>
      <c r="H20" s="104">
        <v>93.65287749212044</v>
      </c>
      <c r="I20" s="104">
        <v>81.40385883766325</v>
      </c>
      <c r="J20" s="104">
        <v>85.4268684964972</v>
      </c>
      <c r="K20" s="104">
        <v>88.0828045896907</v>
      </c>
      <c r="L20" s="104">
        <v>85.14244204690344</v>
      </c>
      <c r="M20" s="104">
        <v>84.7981438145952</v>
      </c>
      <c r="N20" s="104">
        <v>74.44514306077302</v>
      </c>
      <c r="O20" s="104">
        <v>78.1361577117325</v>
      </c>
      <c r="P20" s="104">
        <v>91.31810159573122</v>
      </c>
      <c r="Q20" s="104">
        <v>74.29795631300907</v>
      </c>
      <c r="R20" s="104">
        <v>84.69</v>
      </c>
      <c r="S20" s="104">
        <v>86.1259095633095</v>
      </c>
      <c r="T20" s="104">
        <v>77.09430167685174</v>
      </c>
      <c r="U20" s="3" t="s">
        <v>3</v>
      </c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</row>
    <row r="21" spans="1:55" s="35" customFormat="1" ht="11.85" customHeight="1">
      <c r="A21" s="2" t="s">
        <v>38</v>
      </c>
      <c r="B21" s="104">
        <v>86.4540699022886</v>
      </c>
      <c r="C21" s="104">
        <v>83.43787866844796</v>
      </c>
      <c r="D21" s="104">
        <v>88.68686104587918</v>
      </c>
      <c r="E21" s="104">
        <v>81.45367300290408</v>
      </c>
      <c r="F21" s="104">
        <v>92.38087682983983</v>
      </c>
      <c r="G21" s="104">
        <v>95.6618134900436</v>
      </c>
      <c r="H21" s="104">
        <v>95.7481302320339</v>
      </c>
      <c r="I21" s="104">
        <v>81.371759202513</v>
      </c>
      <c r="J21" s="104">
        <v>84.99255813011354</v>
      </c>
      <c r="K21" s="104">
        <v>89.08704045565761</v>
      </c>
      <c r="L21" s="104">
        <v>83.71699502910396</v>
      </c>
      <c r="M21" s="104">
        <v>86.75078282672823</v>
      </c>
      <c r="N21" s="104">
        <v>76.28549625927293</v>
      </c>
      <c r="O21" s="104">
        <v>78.67362748511842</v>
      </c>
      <c r="P21" s="104">
        <v>92.14901211705937</v>
      </c>
      <c r="Q21" s="104">
        <v>75.50500686693006</v>
      </c>
      <c r="R21" s="104">
        <v>86.05</v>
      </c>
      <c r="S21" s="104">
        <v>87.53899470555673</v>
      </c>
      <c r="T21" s="104">
        <v>78.10207676688852</v>
      </c>
      <c r="U21" s="3" t="s">
        <v>38</v>
      </c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</row>
    <row r="22" spans="1:55" s="35" customFormat="1" ht="11.85" customHeight="1">
      <c r="A22" s="2" t="s">
        <v>39</v>
      </c>
      <c r="B22" s="104">
        <v>85.24220054130085</v>
      </c>
      <c r="C22" s="104">
        <v>83.63131689351899</v>
      </c>
      <c r="D22" s="104">
        <v>86.95009244570687</v>
      </c>
      <c r="E22" s="104">
        <v>81.87069062282696</v>
      </c>
      <c r="F22" s="104">
        <v>93.68584957902682</v>
      </c>
      <c r="G22" s="104">
        <v>95.91831162365759</v>
      </c>
      <c r="H22" s="104">
        <v>94.10533443244466</v>
      </c>
      <c r="I22" s="104">
        <v>82.4617438113841</v>
      </c>
      <c r="J22" s="104">
        <v>83.43671326472553</v>
      </c>
      <c r="K22" s="104">
        <v>89.1649373271129</v>
      </c>
      <c r="L22" s="104">
        <v>84.24474694474088</v>
      </c>
      <c r="M22" s="104">
        <v>85.61807866242782</v>
      </c>
      <c r="N22" s="104">
        <v>78.58555730341902</v>
      </c>
      <c r="O22" s="104">
        <v>81.60063275495602</v>
      </c>
      <c r="P22" s="104">
        <v>89.97740628002467</v>
      </c>
      <c r="Q22" s="104">
        <v>76.27906094925228</v>
      </c>
      <c r="R22" s="104">
        <v>85.81</v>
      </c>
      <c r="S22" s="104">
        <v>87.02981476308297</v>
      </c>
      <c r="T22" s="104">
        <v>79.75169660384655</v>
      </c>
      <c r="U22" s="3" t="s">
        <v>39</v>
      </c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</row>
    <row r="23" spans="1:55" s="35" customFormat="1" ht="11.85" customHeight="1">
      <c r="A23" s="2" t="s">
        <v>40</v>
      </c>
      <c r="B23" s="104">
        <v>84.8054908230729</v>
      </c>
      <c r="C23" s="104">
        <v>82.14487662762834</v>
      </c>
      <c r="D23" s="104">
        <v>85.09417947169877</v>
      </c>
      <c r="E23" s="104">
        <v>82.22012945167756</v>
      </c>
      <c r="F23" s="104">
        <v>94.37569143069472</v>
      </c>
      <c r="G23" s="104">
        <v>93.7445825483822</v>
      </c>
      <c r="H23" s="104">
        <v>94.50763737683832</v>
      </c>
      <c r="I23" s="104">
        <v>82.99371746983549</v>
      </c>
      <c r="J23" s="104">
        <v>83.00337673290126</v>
      </c>
      <c r="K23" s="104">
        <v>87.9904537153804</v>
      </c>
      <c r="L23" s="104">
        <v>83.82603789305627</v>
      </c>
      <c r="M23" s="104">
        <v>85.61811333526228</v>
      </c>
      <c r="N23" s="104">
        <v>80.14734812515293</v>
      </c>
      <c r="O23" s="104">
        <v>82.36034877531874</v>
      </c>
      <c r="P23" s="104">
        <v>89.45188477912963</v>
      </c>
      <c r="Q23" s="104">
        <v>78.03368282767198</v>
      </c>
      <c r="R23" s="104">
        <v>85.24</v>
      </c>
      <c r="S23" s="104">
        <v>86.21961249087342</v>
      </c>
      <c r="T23" s="104">
        <v>80.8568648326939</v>
      </c>
      <c r="U23" s="3" t="s">
        <v>40</v>
      </c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</row>
    <row r="24" spans="1:55" s="35" customFormat="1" ht="11.85" customHeight="1">
      <c r="A24" s="2" t="s">
        <v>41</v>
      </c>
      <c r="B24" s="104">
        <v>84.93802484242978</v>
      </c>
      <c r="C24" s="104">
        <v>83.75170632531466</v>
      </c>
      <c r="D24" s="104">
        <v>84.44687639699477</v>
      </c>
      <c r="E24" s="104">
        <v>83.86213363887244</v>
      </c>
      <c r="F24" s="104">
        <v>94.28141706653813</v>
      </c>
      <c r="G24" s="104">
        <v>94.45416598763374</v>
      </c>
      <c r="H24" s="104">
        <v>94.5706376258299</v>
      </c>
      <c r="I24" s="104">
        <v>84.2120411635537</v>
      </c>
      <c r="J24" s="104">
        <v>84.3665420359572</v>
      </c>
      <c r="K24" s="104">
        <v>89.23374664105854</v>
      </c>
      <c r="L24" s="104">
        <v>85.85105727280693</v>
      </c>
      <c r="M24" s="104">
        <v>88.76164734534169</v>
      </c>
      <c r="N24" s="104">
        <v>82.22256569901796</v>
      </c>
      <c r="O24" s="104">
        <v>84.16688004446657</v>
      </c>
      <c r="P24" s="104">
        <v>90.7605757307965</v>
      </c>
      <c r="Q24" s="104">
        <v>79.95940503614122</v>
      </c>
      <c r="R24" s="104">
        <v>86.34</v>
      </c>
      <c r="S24" s="104">
        <v>87.26707010577644</v>
      </c>
      <c r="T24" s="104">
        <v>82.67639914125782</v>
      </c>
      <c r="U24" s="3" t="s">
        <v>41</v>
      </c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</row>
    <row r="25" spans="1:55" s="35" customFormat="1" ht="11.85" customHeight="1">
      <c r="A25" s="2" t="s">
        <v>43</v>
      </c>
      <c r="B25" s="104">
        <v>85.29526904689688</v>
      </c>
      <c r="C25" s="104">
        <v>84.7230724649243</v>
      </c>
      <c r="D25" s="104">
        <v>86.14677988222962</v>
      </c>
      <c r="E25" s="104">
        <v>84.8287502403193</v>
      </c>
      <c r="F25" s="104">
        <v>95.3580274889331</v>
      </c>
      <c r="G25" s="104">
        <v>95.8624481565816</v>
      </c>
      <c r="H25" s="104">
        <v>94.92740637279853</v>
      </c>
      <c r="I25" s="104">
        <v>84.52399293478639</v>
      </c>
      <c r="J25" s="104">
        <v>86.06581431446294</v>
      </c>
      <c r="K25" s="104">
        <v>89.69356193564279</v>
      </c>
      <c r="L25" s="104">
        <v>85.71166045763468</v>
      </c>
      <c r="M25" s="104">
        <v>92.44907877632632</v>
      </c>
      <c r="N25" s="104">
        <v>82.38029604227457</v>
      </c>
      <c r="O25" s="104">
        <v>84.6543134006721</v>
      </c>
      <c r="P25" s="104">
        <v>90.86536168712624</v>
      </c>
      <c r="Q25" s="104">
        <v>80.41715494264243</v>
      </c>
      <c r="R25" s="104">
        <v>87.1</v>
      </c>
      <c r="S25" s="104">
        <v>87.98671887136481</v>
      </c>
      <c r="T25" s="104">
        <v>83.11995276273473</v>
      </c>
      <c r="U25" s="3" t="s">
        <v>43</v>
      </c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</row>
    <row r="26" spans="1:55" s="35" customFormat="1" ht="11.85" customHeight="1">
      <c r="A26" s="2" t="s">
        <v>96</v>
      </c>
      <c r="B26" s="104">
        <v>90.72931306493003</v>
      </c>
      <c r="C26" s="104">
        <v>87.9127203461996</v>
      </c>
      <c r="D26" s="104">
        <v>89.05603077030892</v>
      </c>
      <c r="E26" s="104">
        <v>88.20894667648905</v>
      </c>
      <c r="F26" s="104">
        <v>99.65645631297305</v>
      </c>
      <c r="G26" s="104">
        <v>97.18166071590626</v>
      </c>
      <c r="H26" s="104">
        <v>98.20542868960769</v>
      </c>
      <c r="I26" s="104">
        <v>87.01775220642087</v>
      </c>
      <c r="J26" s="104">
        <v>89.73328880182241</v>
      </c>
      <c r="K26" s="104">
        <v>92.47150473196488</v>
      </c>
      <c r="L26" s="104">
        <v>88.91092306229179</v>
      </c>
      <c r="M26" s="104">
        <v>95.99466222629017</v>
      </c>
      <c r="N26" s="104">
        <v>86.6315236258021</v>
      </c>
      <c r="O26" s="104">
        <v>88.7792712963974</v>
      </c>
      <c r="P26" s="104">
        <v>93.36266529571407</v>
      </c>
      <c r="Q26" s="104">
        <v>84.17914042536606</v>
      </c>
      <c r="R26" s="104">
        <v>90.61</v>
      </c>
      <c r="S26" s="104">
        <v>91.45291659260047</v>
      </c>
      <c r="T26" s="104">
        <v>86.89236429078078</v>
      </c>
      <c r="U26" s="3" t="s">
        <v>96</v>
      </c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</row>
    <row r="27" spans="1:55" s="35" customFormat="1" ht="11.85" customHeight="1">
      <c r="A27" s="2" t="s">
        <v>98</v>
      </c>
      <c r="B27" s="104">
        <v>94.09688939165461</v>
      </c>
      <c r="C27" s="104">
        <v>90.54986571639854</v>
      </c>
      <c r="D27" s="104">
        <v>91.67337690054053</v>
      </c>
      <c r="E27" s="104">
        <v>90.00470458338178</v>
      </c>
      <c r="F27" s="104">
        <v>101.0486723161187</v>
      </c>
      <c r="G27" s="104">
        <v>98.76779031931913</v>
      </c>
      <c r="H27" s="104">
        <v>100.8787343462701</v>
      </c>
      <c r="I27" s="104">
        <v>90.81431643805783</v>
      </c>
      <c r="J27" s="104">
        <v>92.46684675410275</v>
      </c>
      <c r="K27" s="104">
        <v>95.99771202970308</v>
      </c>
      <c r="L27" s="104">
        <v>91.2271530635128</v>
      </c>
      <c r="M27" s="104">
        <v>98.62955216079185</v>
      </c>
      <c r="N27" s="104">
        <v>89.73441123662695</v>
      </c>
      <c r="O27" s="104">
        <v>91.78713132707367</v>
      </c>
      <c r="P27" s="104">
        <v>94.47725416128533</v>
      </c>
      <c r="Q27" s="104">
        <v>87.0473583454753</v>
      </c>
      <c r="R27" s="104">
        <v>93.51</v>
      </c>
      <c r="S27" s="104">
        <v>94.34380386988668</v>
      </c>
      <c r="T27" s="104">
        <v>89.77462594720326</v>
      </c>
      <c r="U27" s="3" t="s">
        <v>98</v>
      </c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</row>
    <row r="28" spans="1:55" s="35" customFormat="1" ht="11.85" customHeight="1">
      <c r="A28" s="2" t="s">
        <v>99</v>
      </c>
      <c r="B28" s="104">
        <v>94.55832421334225</v>
      </c>
      <c r="C28" s="104">
        <v>90.5999538849961</v>
      </c>
      <c r="D28" s="104">
        <v>95.001704724594</v>
      </c>
      <c r="E28" s="104">
        <v>92.30222382601308</v>
      </c>
      <c r="F28" s="104">
        <v>101.3093569202951</v>
      </c>
      <c r="G28" s="104">
        <v>102.3490593943425</v>
      </c>
      <c r="H28" s="104">
        <v>101.6821958262231</v>
      </c>
      <c r="I28" s="104">
        <v>92.50697248158708</v>
      </c>
      <c r="J28" s="104">
        <v>94.36499781008455</v>
      </c>
      <c r="K28" s="104">
        <v>97.45603041800241</v>
      </c>
      <c r="L28" s="104">
        <v>91.76991407808325</v>
      </c>
      <c r="M28" s="104">
        <v>99.5156716513906</v>
      </c>
      <c r="N28" s="104">
        <v>90.26346520660454</v>
      </c>
      <c r="O28" s="104">
        <v>93.26965838361691</v>
      </c>
      <c r="P28" s="104">
        <v>96.88900297557899</v>
      </c>
      <c r="Q28" s="104">
        <v>87.66870192744524</v>
      </c>
      <c r="R28" s="104">
        <v>94.68</v>
      </c>
      <c r="S28" s="104">
        <v>95.37023402668339</v>
      </c>
      <c r="T28" s="104">
        <v>90.9701595881989</v>
      </c>
      <c r="U28" s="3" t="s">
        <v>99</v>
      </c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</row>
    <row r="29" spans="1:55" s="35" customFormat="1" ht="11.85" customHeight="1">
      <c r="A29" s="2" t="s">
        <v>101</v>
      </c>
      <c r="B29" s="104">
        <v>85.38015560360157</v>
      </c>
      <c r="C29" s="104">
        <v>86.85957275359556</v>
      </c>
      <c r="D29" s="104">
        <v>93.82356514274538</v>
      </c>
      <c r="E29" s="104">
        <v>90.19798394056802</v>
      </c>
      <c r="F29" s="104">
        <v>91.87225689623364</v>
      </c>
      <c r="G29" s="104">
        <v>98.24670493110106</v>
      </c>
      <c r="H29" s="104">
        <v>94.49945206253992</v>
      </c>
      <c r="I29" s="104">
        <v>92.27946413867049</v>
      </c>
      <c r="J29" s="104">
        <v>89.55186914010864</v>
      </c>
      <c r="K29" s="104">
        <v>92.59391189200868</v>
      </c>
      <c r="L29" s="104">
        <v>87.52021374847546</v>
      </c>
      <c r="M29" s="104">
        <v>89.69804298287384</v>
      </c>
      <c r="N29" s="104">
        <v>87.20344924366003</v>
      </c>
      <c r="O29" s="104">
        <v>89.2732847840929</v>
      </c>
      <c r="P29" s="104">
        <v>93.54101332971857</v>
      </c>
      <c r="Q29" s="104">
        <v>83.88007984879997</v>
      </c>
      <c r="R29" s="104">
        <v>89.6</v>
      </c>
      <c r="S29" s="104">
        <v>89.76351724680806</v>
      </c>
      <c r="T29" s="104">
        <v>88.14555648195744</v>
      </c>
      <c r="U29" s="3" t="s">
        <v>101</v>
      </c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</row>
    <row r="30" spans="1:55" s="35" customFormat="1" ht="11.85" customHeight="1">
      <c r="A30" s="2" t="s">
        <v>103</v>
      </c>
      <c r="B30" s="104">
        <v>92.11233738262808</v>
      </c>
      <c r="C30" s="104">
        <v>91.22540597390051</v>
      </c>
      <c r="D30" s="104">
        <v>96.43377674893131</v>
      </c>
      <c r="E30" s="104">
        <v>93.25580894980257</v>
      </c>
      <c r="F30" s="104">
        <v>96.62487863750297</v>
      </c>
      <c r="G30" s="104">
        <v>98.64927333737666</v>
      </c>
      <c r="H30" s="104">
        <v>97.41843036179775</v>
      </c>
      <c r="I30" s="104">
        <v>93.9279539032657</v>
      </c>
      <c r="J30" s="104">
        <v>94.70711635298711</v>
      </c>
      <c r="K30" s="104">
        <v>95.15404942604539</v>
      </c>
      <c r="L30" s="104">
        <v>92.48075150282003</v>
      </c>
      <c r="M30" s="104">
        <v>94.96583285169547</v>
      </c>
      <c r="N30" s="104">
        <v>90.65699466958262</v>
      </c>
      <c r="O30" s="104">
        <v>94.31259848062716</v>
      </c>
      <c r="P30" s="104">
        <v>94.56227235744242</v>
      </c>
      <c r="Q30" s="104">
        <v>88.82824771804707</v>
      </c>
      <c r="R30" s="104">
        <v>93.58</v>
      </c>
      <c r="S30" s="104">
        <v>93.82101375568617</v>
      </c>
      <c r="T30" s="104">
        <v>91.85182233909129</v>
      </c>
      <c r="U30" s="3" t="s">
        <v>103</v>
      </c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</row>
    <row r="31" spans="1:55" s="35" customFormat="1" ht="11.85" customHeight="1">
      <c r="A31" s="2" t="s">
        <v>105</v>
      </c>
      <c r="B31" s="104">
        <v>96.7743830023316</v>
      </c>
      <c r="C31" s="104">
        <v>96.45572327450105</v>
      </c>
      <c r="D31" s="104">
        <v>99.30084426691879</v>
      </c>
      <c r="E31" s="104">
        <v>94.50298706059985</v>
      </c>
      <c r="F31" s="104">
        <v>98.66279532688586</v>
      </c>
      <c r="G31" s="104">
        <v>98.59686965848218</v>
      </c>
      <c r="H31" s="104">
        <v>100.705209979184</v>
      </c>
      <c r="I31" s="104">
        <v>96.65049439098743</v>
      </c>
      <c r="J31" s="104">
        <v>99.27069495274385</v>
      </c>
      <c r="K31" s="104">
        <v>97.97004486921132</v>
      </c>
      <c r="L31" s="104">
        <v>95.42847046913138</v>
      </c>
      <c r="M31" s="104">
        <v>99.87692589200702</v>
      </c>
      <c r="N31" s="104">
        <v>94.2585597776526</v>
      </c>
      <c r="O31" s="104">
        <v>94.74313775659172</v>
      </c>
      <c r="P31" s="104">
        <v>97.2662751748961</v>
      </c>
      <c r="Q31" s="104">
        <v>93.54415780880446</v>
      </c>
      <c r="R31" s="104">
        <v>97.26</v>
      </c>
      <c r="S31" s="104">
        <v>97.63710532251504</v>
      </c>
      <c r="T31" s="104">
        <v>94.53534617008228</v>
      </c>
      <c r="U31" s="3" t="s">
        <v>105</v>
      </c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</row>
    <row r="32" spans="1:55" s="35" customFormat="1" ht="11.85" customHeight="1">
      <c r="A32" s="2" t="s">
        <v>206</v>
      </c>
      <c r="B32" s="104">
        <v>97.04219723027924</v>
      </c>
      <c r="C32" s="104">
        <v>96.90381614313688</v>
      </c>
      <c r="D32" s="104">
        <v>97.68555147886487</v>
      </c>
      <c r="E32" s="104">
        <v>95.85918432433247</v>
      </c>
      <c r="F32" s="104">
        <v>101.409040731971</v>
      </c>
      <c r="G32" s="104">
        <v>98.22550533002762</v>
      </c>
      <c r="H32" s="104">
        <v>99.4510346259981</v>
      </c>
      <c r="I32" s="104">
        <v>96.64481317249798</v>
      </c>
      <c r="J32" s="104">
        <v>99.84144183200468</v>
      </c>
      <c r="K32" s="104">
        <v>97.57884275223974</v>
      </c>
      <c r="L32" s="104">
        <v>96.6881509914689</v>
      </c>
      <c r="M32" s="104">
        <v>98.72134439086173</v>
      </c>
      <c r="N32" s="104">
        <v>94.98182498421988</v>
      </c>
      <c r="O32" s="104">
        <v>98.00982629109649</v>
      </c>
      <c r="P32" s="104">
        <v>99.76988920123814</v>
      </c>
      <c r="Q32" s="104">
        <v>94.03483769159811</v>
      </c>
      <c r="R32" s="104">
        <v>97.48</v>
      </c>
      <c r="S32" s="104">
        <v>97.7978215968073</v>
      </c>
      <c r="T32" s="104">
        <v>95.70437895109119</v>
      </c>
      <c r="U32" s="3" t="s">
        <v>206</v>
      </c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</row>
    <row r="33" spans="1:55" s="35" customFormat="1" ht="11.85" customHeight="1">
      <c r="A33" s="2" t="s">
        <v>229</v>
      </c>
      <c r="B33" s="104">
        <v>97.20420374088216</v>
      </c>
      <c r="C33" s="104">
        <v>97.49600718564707</v>
      </c>
      <c r="D33" s="104">
        <v>96.6362723834841</v>
      </c>
      <c r="E33" s="104">
        <v>96.37888528038253</v>
      </c>
      <c r="F33" s="104">
        <v>100.0232839919358</v>
      </c>
      <c r="G33" s="104">
        <v>100.3559280977137</v>
      </c>
      <c r="H33" s="104">
        <v>99.52215704528778</v>
      </c>
      <c r="I33" s="104">
        <v>97.19733484160336</v>
      </c>
      <c r="J33" s="104">
        <v>98.87102875449963</v>
      </c>
      <c r="K33" s="104">
        <v>97.678603149283</v>
      </c>
      <c r="L33" s="104">
        <v>96.58559616016618</v>
      </c>
      <c r="M33" s="104">
        <v>96.63183816654681</v>
      </c>
      <c r="N33" s="104">
        <v>95.27912811884067</v>
      </c>
      <c r="O33" s="104">
        <v>98.05029232589413</v>
      </c>
      <c r="P33" s="104">
        <v>98.7214488630365</v>
      </c>
      <c r="Q33" s="104">
        <v>95.6814327334911</v>
      </c>
      <c r="R33" s="104">
        <v>97.64</v>
      </c>
      <c r="S33" s="104">
        <v>97.9219130220386</v>
      </c>
      <c r="T33" s="104">
        <v>96.26753252667663</v>
      </c>
      <c r="U33" s="3" t="s">
        <v>229</v>
      </c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</row>
    <row r="34" spans="1:55" s="35" customFormat="1" ht="11.85" customHeight="1">
      <c r="A34" s="2" t="s">
        <v>233</v>
      </c>
      <c r="B34" s="104">
        <v>98.66628930370074</v>
      </c>
      <c r="C34" s="104">
        <v>99.20451479419035</v>
      </c>
      <c r="D34" s="104">
        <v>97.8921518859694</v>
      </c>
      <c r="E34" s="104">
        <v>99.86200693921957</v>
      </c>
      <c r="F34" s="104">
        <v>100.6884478494642</v>
      </c>
      <c r="G34" s="104">
        <v>99.17725606620793</v>
      </c>
      <c r="H34" s="104">
        <v>100.5543382555644</v>
      </c>
      <c r="I34" s="104">
        <v>100.2040349304502</v>
      </c>
      <c r="J34" s="104">
        <v>101.448141658806</v>
      </c>
      <c r="K34" s="104">
        <v>99.38029506658702</v>
      </c>
      <c r="L34" s="104">
        <v>98.30843690573688</v>
      </c>
      <c r="M34" s="104">
        <v>99.9798184241046</v>
      </c>
      <c r="N34" s="104">
        <v>98.28983116773917</v>
      </c>
      <c r="O34" s="104">
        <v>99.62646126834137</v>
      </c>
      <c r="P34" s="104">
        <v>99.99554261054477</v>
      </c>
      <c r="Q34" s="104">
        <v>99.46624135885118</v>
      </c>
      <c r="R34" s="104">
        <v>99.38</v>
      </c>
      <c r="S34" s="104">
        <v>99.50725182133722</v>
      </c>
      <c r="T34" s="104">
        <v>99.2575417127502</v>
      </c>
      <c r="U34" s="3" t="s">
        <v>233</v>
      </c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</row>
    <row r="35" spans="1:55" s="35" customFormat="1" ht="11.85" customHeight="1">
      <c r="A35" s="2" t="s">
        <v>234</v>
      </c>
      <c r="B35" s="104">
        <v>100</v>
      </c>
      <c r="C35" s="104">
        <v>100</v>
      </c>
      <c r="D35" s="104">
        <v>100</v>
      </c>
      <c r="E35" s="104">
        <v>100</v>
      </c>
      <c r="F35" s="104">
        <v>100</v>
      </c>
      <c r="G35" s="104">
        <v>100</v>
      </c>
      <c r="H35" s="104">
        <v>100</v>
      </c>
      <c r="I35" s="104">
        <v>100</v>
      </c>
      <c r="J35" s="104">
        <v>100</v>
      </c>
      <c r="K35" s="104">
        <v>100</v>
      </c>
      <c r="L35" s="104">
        <v>100</v>
      </c>
      <c r="M35" s="104">
        <v>100</v>
      </c>
      <c r="N35" s="104">
        <v>100</v>
      </c>
      <c r="O35" s="104">
        <v>100</v>
      </c>
      <c r="P35" s="104">
        <v>100</v>
      </c>
      <c r="Q35" s="104">
        <v>100</v>
      </c>
      <c r="R35" s="104">
        <v>100</v>
      </c>
      <c r="S35" s="104">
        <v>100</v>
      </c>
      <c r="T35" s="104">
        <v>100</v>
      </c>
      <c r="U35" s="3" t="s">
        <v>234</v>
      </c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</row>
    <row r="36" spans="1:55" s="35" customFormat="1" ht="11.85" customHeight="1">
      <c r="A36" s="2" t="s">
        <v>251</v>
      </c>
      <c r="B36" s="104">
        <v>99.96755093079736</v>
      </c>
      <c r="C36" s="104">
        <v>101.5664356710373</v>
      </c>
      <c r="D36" s="104">
        <v>103.5847328254379</v>
      </c>
      <c r="E36" s="104">
        <v>101.3255539880693</v>
      </c>
      <c r="F36" s="104">
        <v>100.5817088651443</v>
      </c>
      <c r="G36" s="104">
        <v>100.7902817539487</v>
      </c>
      <c r="H36" s="104">
        <v>101.7235216889315</v>
      </c>
      <c r="I36" s="104">
        <v>101.0366678952028</v>
      </c>
      <c r="J36" s="104">
        <v>105.2355324914726</v>
      </c>
      <c r="K36" s="104">
        <v>100.5116601937432</v>
      </c>
      <c r="L36" s="104">
        <v>100.4278448032644</v>
      </c>
      <c r="M36" s="104">
        <v>99.07118945811904</v>
      </c>
      <c r="N36" s="104">
        <v>101.4715706163939</v>
      </c>
      <c r="O36" s="104">
        <v>101.526482684272</v>
      </c>
      <c r="P36" s="104">
        <v>101.3469512497735</v>
      </c>
      <c r="Q36" s="104">
        <v>101.1650234914146</v>
      </c>
      <c r="R36" s="104">
        <v>101.41</v>
      </c>
      <c r="S36" s="104">
        <v>101.2831756851365</v>
      </c>
      <c r="T36" s="104">
        <v>101.3488073040565</v>
      </c>
      <c r="U36" s="3" t="s">
        <v>251</v>
      </c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</row>
    <row r="37" spans="1:55" s="35" customFormat="1" ht="11.85" customHeight="1">
      <c r="A37" s="2" t="s">
        <v>267</v>
      </c>
      <c r="B37" s="104">
        <v>102.9106632448188</v>
      </c>
      <c r="C37" s="104">
        <v>104.6721238278414</v>
      </c>
      <c r="D37" s="104">
        <v>106.5913552664306</v>
      </c>
      <c r="E37" s="104">
        <v>103.5254284302188</v>
      </c>
      <c r="F37" s="104">
        <v>101.2606236185931</v>
      </c>
      <c r="G37" s="104">
        <v>101.3911039308657</v>
      </c>
      <c r="H37" s="104">
        <v>103.3947460059532</v>
      </c>
      <c r="I37" s="104">
        <v>105.4277980604862</v>
      </c>
      <c r="J37" s="104">
        <v>105.9026953337644</v>
      </c>
      <c r="K37" s="104">
        <v>102.8583994175608</v>
      </c>
      <c r="L37" s="104">
        <v>101.5392871266479</v>
      </c>
      <c r="M37" s="104">
        <v>101.0451190325064</v>
      </c>
      <c r="N37" s="104">
        <v>103.836799691268</v>
      </c>
      <c r="O37" s="104">
        <v>103.1032330607802</v>
      </c>
      <c r="P37" s="104">
        <v>103.7369093415984</v>
      </c>
      <c r="Q37" s="104">
        <v>103.6963399811234</v>
      </c>
      <c r="R37" s="104">
        <v>103.74</v>
      </c>
      <c r="S37" s="104">
        <v>103.5359499204852</v>
      </c>
      <c r="T37" s="104">
        <v>103.8208531655661</v>
      </c>
      <c r="U37" s="3" t="s">
        <v>267</v>
      </c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</row>
    <row r="38" spans="1:55" s="35" customFormat="1" ht="11.85" customHeight="1">
      <c r="A38" s="2" t="s">
        <v>268</v>
      </c>
      <c r="B38" s="104">
        <v>104.5778447871971</v>
      </c>
      <c r="C38" s="104">
        <v>104.5265848725756</v>
      </c>
      <c r="D38" s="104">
        <v>109.264651459128</v>
      </c>
      <c r="E38" s="104">
        <v>103.659104826028</v>
      </c>
      <c r="F38" s="104">
        <v>100.7027061303768</v>
      </c>
      <c r="G38" s="104">
        <v>100.4020825477133</v>
      </c>
      <c r="H38" s="104">
        <v>103.4987904107117</v>
      </c>
      <c r="I38" s="104">
        <v>103.4777883500747</v>
      </c>
      <c r="J38" s="104">
        <v>106.9708582619513</v>
      </c>
      <c r="K38" s="104">
        <v>104.0557681546594</v>
      </c>
      <c r="L38" s="104">
        <v>101.4468102154453</v>
      </c>
      <c r="M38" s="104">
        <v>100.7804198070962</v>
      </c>
      <c r="N38" s="104">
        <v>104.6083645269661</v>
      </c>
      <c r="O38" s="104">
        <v>103.2167964527566</v>
      </c>
      <c r="P38" s="104">
        <v>103.9068128712647</v>
      </c>
      <c r="Q38" s="104">
        <v>103.7977672563074</v>
      </c>
      <c r="R38" s="104">
        <v>104.44</v>
      </c>
      <c r="S38" s="104">
        <v>104.1959841000954</v>
      </c>
      <c r="T38" s="104">
        <v>103.9134086104932</v>
      </c>
      <c r="U38" s="3" t="s">
        <v>268</v>
      </c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</row>
    <row r="39" spans="1:55" s="35" customFormat="1" ht="11.85" customHeight="1">
      <c r="A39" s="2" t="s">
        <v>270</v>
      </c>
      <c r="B39" s="104">
        <v>103.7936876248311</v>
      </c>
      <c r="C39" s="104">
        <v>105.875429464349</v>
      </c>
      <c r="D39" s="104">
        <v>111.6301136469334</v>
      </c>
      <c r="E39" s="104">
        <v>105.0517258169434</v>
      </c>
      <c r="F39" s="104">
        <v>99.24651903317464</v>
      </c>
      <c r="G39" s="104">
        <v>103.1160161266257</v>
      </c>
      <c r="H39" s="104">
        <v>104.6389627761212</v>
      </c>
      <c r="I39" s="104">
        <v>108.0948304609951</v>
      </c>
      <c r="J39" s="104">
        <v>109.0276395756837</v>
      </c>
      <c r="K39" s="104">
        <v>103.9653412464061</v>
      </c>
      <c r="L39" s="104">
        <v>101.6581000937578</v>
      </c>
      <c r="M39" s="104">
        <v>99.16707563818092</v>
      </c>
      <c r="N39" s="104">
        <v>106.2782304957467</v>
      </c>
      <c r="O39" s="104">
        <v>105.4917922180991</v>
      </c>
      <c r="P39" s="104">
        <v>106.1365157356468</v>
      </c>
      <c r="Q39" s="104">
        <v>104.1561907120221</v>
      </c>
      <c r="R39" s="104">
        <v>105.31</v>
      </c>
      <c r="S39" s="104">
        <v>104.8311576938952</v>
      </c>
      <c r="T39" s="104">
        <v>105.7699228753177</v>
      </c>
      <c r="U39" s="3" t="s">
        <v>270</v>
      </c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</row>
    <row r="40" spans="1:55" s="35" customFormat="1" ht="11.85" customHeight="1">
      <c r="A40" s="2" t="s">
        <v>272</v>
      </c>
      <c r="B40" s="104">
        <v>98.71125794895303</v>
      </c>
      <c r="C40" s="104">
        <v>101.7095543193749</v>
      </c>
      <c r="D40" s="104">
        <v>108.805508006666</v>
      </c>
      <c r="E40" s="104">
        <v>102.3122439121529</v>
      </c>
      <c r="F40" s="104">
        <v>94.43544479944651</v>
      </c>
      <c r="G40" s="104">
        <v>97.88054978485532</v>
      </c>
      <c r="H40" s="104">
        <v>99.48689748365008</v>
      </c>
      <c r="I40" s="104">
        <v>104.4661898081577</v>
      </c>
      <c r="J40" s="104">
        <v>104.5878599075334</v>
      </c>
      <c r="K40" s="104">
        <v>100.7741551902668</v>
      </c>
      <c r="L40" s="104">
        <v>97.95523950598242</v>
      </c>
      <c r="M40" s="104">
        <v>94.63916842659935</v>
      </c>
      <c r="N40" s="104">
        <v>102.8080230127817</v>
      </c>
      <c r="O40" s="104">
        <v>103.7054386223939</v>
      </c>
      <c r="P40" s="104">
        <v>104.0864412556267</v>
      </c>
      <c r="Q40" s="104">
        <v>101.5309151459466</v>
      </c>
      <c r="R40" s="104">
        <v>101.34</v>
      </c>
      <c r="S40" s="104">
        <v>100.653257849188</v>
      </c>
      <c r="T40" s="104">
        <v>102.8553309664538</v>
      </c>
      <c r="U40" s="3" t="s">
        <v>272</v>
      </c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</row>
    <row r="41" spans="1:55" s="35" customFormat="1" ht="11.85" customHeight="1">
      <c r="A41" s="2" t="s">
        <v>275</v>
      </c>
      <c r="B41" s="104">
        <v>101.788429586967</v>
      </c>
      <c r="C41" s="104">
        <v>104.3380442990063</v>
      </c>
      <c r="D41" s="104">
        <v>112.2017671287405</v>
      </c>
      <c r="E41" s="104">
        <v>104.487727621169</v>
      </c>
      <c r="F41" s="104">
        <v>100.5313202075545</v>
      </c>
      <c r="G41" s="104">
        <v>101.2971741604878</v>
      </c>
      <c r="H41" s="104">
        <v>101.8540116090229</v>
      </c>
      <c r="I41" s="104">
        <v>106.8734146428439</v>
      </c>
      <c r="J41" s="104">
        <v>105.144220714485</v>
      </c>
      <c r="K41" s="104">
        <v>102.5727928452257</v>
      </c>
      <c r="L41" s="104">
        <v>106.3221928004308</v>
      </c>
      <c r="M41" s="104">
        <v>96.09738417867163</v>
      </c>
      <c r="N41" s="104">
        <v>105.1555544654136</v>
      </c>
      <c r="O41" s="104">
        <v>106.754648581585</v>
      </c>
      <c r="P41" s="104">
        <v>105.0746775602796</v>
      </c>
      <c r="Q41" s="104">
        <v>104.1574885261122</v>
      </c>
      <c r="R41" s="104">
        <v>103.95</v>
      </c>
      <c r="S41" s="104">
        <v>103.2294443278518</v>
      </c>
      <c r="T41" s="104">
        <v>105.3385760341265</v>
      </c>
      <c r="U41" s="3" t="s">
        <v>275</v>
      </c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</row>
    <row r="42" spans="1:55" s="35" customFormat="1" ht="11.85" customHeight="1">
      <c r="A42" s="2" t="s">
        <v>277</v>
      </c>
      <c r="B42" s="104">
        <v>102.0672770521805</v>
      </c>
      <c r="C42" s="104">
        <v>105.1320504335362</v>
      </c>
      <c r="D42" s="104">
        <v>115.9910955121506</v>
      </c>
      <c r="E42" s="104">
        <v>106.5925837721252</v>
      </c>
      <c r="F42" s="104">
        <v>105.3592295133436</v>
      </c>
      <c r="G42" s="104">
        <v>104.6089777735331</v>
      </c>
      <c r="H42" s="104">
        <v>102.2322674222006</v>
      </c>
      <c r="I42" s="104">
        <v>105.9928693695362</v>
      </c>
      <c r="J42" s="104">
        <v>104.9836304014057</v>
      </c>
      <c r="K42" s="104">
        <v>102.8091603377019</v>
      </c>
      <c r="L42" s="104">
        <v>104.8494924532038</v>
      </c>
      <c r="M42" s="104">
        <v>97.12028126002951</v>
      </c>
      <c r="N42" s="104">
        <v>107.1420153186341</v>
      </c>
      <c r="O42" s="104">
        <v>108.9219644764207</v>
      </c>
      <c r="P42" s="104">
        <v>105.3350989565188</v>
      </c>
      <c r="Q42" s="104">
        <v>105.3284181656972</v>
      </c>
      <c r="R42" s="104">
        <v>104.69</v>
      </c>
      <c r="S42" s="104">
        <v>103.6912880766889</v>
      </c>
      <c r="T42" s="104">
        <v>106.8902010846081</v>
      </c>
      <c r="U42" s="3" t="s">
        <v>277</v>
      </c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</row>
    <row r="43" spans="1:55" s="35" customFormat="1" ht="6.2" customHeight="1">
      <c r="A43" s="4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45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</row>
    <row r="44" spans="2:37" s="34" customFormat="1" ht="11.85" customHeight="1">
      <c r="B44" s="365" t="s">
        <v>230</v>
      </c>
      <c r="C44" s="365"/>
      <c r="D44" s="365"/>
      <c r="E44" s="365"/>
      <c r="F44" s="365"/>
      <c r="G44" s="365"/>
      <c r="H44" s="365"/>
      <c r="I44" s="365"/>
      <c r="J44" s="365"/>
      <c r="K44" s="365"/>
      <c r="L44" s="365" t="s">
        <v>230</v>
      </c>
      <c r="M44" s="365"/>
      <c r="N44" s="365"/>
      <c r="O44" s="365"/>
      <c r="P44" s="365"/>
      <c r="Q44" s="365"/>
      <c r="R44" s="365"/>
      <c r="S44" s="365"/>
      <c r="T44" s="365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</row>
    <row r="45" spans="1:21" s="34" customFormat="1" ht="6.2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</row>
    <row r="46" spans="1:21" s="34" customFormat="1" ht="11.85" customHeight="1">
      <c r="A46" s="2" t="s">
        <v>139</v>
      </c>
      <c r="B46" s="245">
        <f aca="true" t="shared" si="0" ref="B46:Q46">B12/B11*100-100</f>
        <v>-0.8087161500867381</v>
      </c>
      <c r="C46" s="245">
        <f t="shared" si="0"/>
        <v>1.4584070576606933</v>
      </c>
      <c r="D46" s="245">
        <f t="shared" si="0"/>
        <v>3.4921961006128157</v>
      </c>
      <c r="E46" s="245">
        <f t="shared" si="0"/>
        <v>9.808007054123095</v>
      </c>
      <c r="F46" s="245">
        <f t="shared" si="0"/>
        <v>-1.6103093036049216</v>
      </c>
      <c r="G46" s="245">
        <f t="shared" si="0"/>
        <v>-1.502804963554567</v>
      </c>
      <c r="H46" s="245">
        <f t="shared" si="0"/>
        <v>-0.0928833960059734</v>
      </c>
      <c r="I46" s="245">
        <f t="shared" si="0"/>
        <v>9.571097394601551</v>
      </c>
      <c r="J46" s="245">
        <f t="shared" si="0"/>
        <v>0.1411258212165194</v>
      </c>
      <c r="K46" s="245">
        <f t="shared" si="0"/>
        <v>0.19473795156832807</v>
      </c>
      <c r="L46" s="245">
        <f t="shared" si="0"/>
        <v>-0.8508747083731265</v>
      </c>
      <c r="M46" s="245">
        <f t="shared" si="0"/>
        <v>-1.1315503245534728</v>
      </c>
      <c r="N46" s="245">
        <f t="shared" si="0"/>
        <v>11.011978873313396</v>
      </c>
      <c r="O46" s="245">
        <f t="shared" si="0"/>
        <v>10.395554884433196</v>
      </c>
      <c r="P46" s="245">
        <f t="shared" si="0"/>
        <v>0.23398931023767489</v>
      </c>
      <c r="Q46" s="245">
        <f t="shared" si="0"/>
        <v>18.61849375233986</v>
      </c>
      <c r="R46" s="245">
        <f>R12/R11*100-100</f>
        <v>1.2551742555748433</v>
      </c>
      <c r="S46" s="245">
        <f>S12/S11*100-100</f>
        <v>0.05111399554303375</v>
      </c>
      <c r="T46" s="245">
        <f>T12/T11*100-100</f>
        <v>11.68549238170435</v>
      </c>
      <c r="U46" s="3" t="s">
        <v>139</v>
      </c>
    </row>
    <row r="47" spans="1:21" s="34" customFormat="1" ht="11.85" customHeight="1">
      <c r="A47" s="2" t="s">
        <v>140</v>
      </c>
      <c r="B47" s="245">
        <f aca="true" t="shared" si="1" ref="B47:Q47">B13/B12*100-100</f>
        <v>-5.014220037888791</v>
      </c>
      <c r="C47" s="245">
        <f t="shared" si="1"/>
        <v>-2.758147071623995</v>
      </c>
      <c r="D47" s="245">
        <f t="shared" si="1"/>
        <v>2.6798623813388645</v>
      </c>
      <c r="E47" s="245">
        <f t="shared" si="1"/>
        <v>11.89541429933692</v>
      </c>
      <c r="F47" s="245">
        <f t="shared" si="1"/>
        <v>-4.005164172802239</v>
      </c>
      <c r="G47" s="245">
        <f t="shared" si="1"/>
        <v>-0.7660251641728735</v>
      </c>
      <c r="H47" s="245">
        <f t="shared" si="1"/>
        <v>-2.661172175829435</v>
      </c>
      <c r="I47" s="245">
        <f t="shared" si="1"/>
        <v>11.259295820947202</v>
      </c>
      <c r="J47" s="245">
        <f t="shared" si="1"/>
        <v>-2.7153998014065195</v>
      </c>
      <c r="K47" s="245">
        <f t="shared" si="1"/>
        <v>-2.887558735216359</v>
      </c>
      <c r="L47" s="245">
        <f t="shared" si="1"/>
        <v>-4.429365157876276</v>
      </c>
      <c r="M47" s="245">
        <f t="shared" si="1"/>
        <v>-4.85445037362453</v>
      </c>
      <c r="N47" s="245">
        <f t="shared" si="1"/>
        <v>12.993817749389521</v>
      </c>
      <c r="O47" s="245">
        <f t="shared" si="1"/>
        <v>13.774739843934114</v>
      </c>
      <c r="P47" s="245">
        <f t="shared" si="1"/>
        <v>-2.517145511176949</v>
      </c>
      <c r="Q47" s="245">
        <f t="shared" si="1"/>
        <v>13.894056905126902</v>
      </c>
      <c r="R47" s="245">
        <f aca="true" t="shared" si="2" ref="R47:T58">R13/R12*100-100</f>
        <v>-1.516550178029803</v>
      </c>
      <c r="S47" s="245">
        <f t="shared" si="2"/>
        <v>-3.2109582460250152</v>
      </c>
      <c r="T47" s="245">
        <f t="shared" si="2"/>
        <v>12.871766183143677</v>
      </c>
      <c r="U47" s="3" t="s">
        <v>140</v>
      </c>
    </row>
    <row r="48" spans="1:21" s="34" customFormat="1" ht="11.85" customHeight="1">
      <c r="A48" s="2" t="s">
        <v>141</v>
      </c>
      <c r="B48" s="245">
        <f aca="true" t="shared" si="3" ref="B48:Q48">B14/B13*100-100</f>
        <v>1.4016017386634587</v>
      </c>
      <c r="C48" s="245">
        <f t="shared" si="3"/>
        <v>1.0561925136919967</v>
      </c>
      <c r="D48" s="245">
        <f t="shared" si="3"/>
        <v>1.7312885885256861</v>
      </c>
      <c r="E48" s="245">
        <f t="shared" si="3"/>
        <v>11.083736059591786</v>
      </c>
      <c r="F48" s="245">
        <f t="shared" si="3"/>
        <v>1.9485876609057158</v>
      </c>
      <c r="G48" s="245">
        <f t="shared" si="3"/>
        <v>0.7127429853229756</v>
      </c>
      <c r="H48" s="245">
        <f t="shared" si="3"/>
        <v>0.4758978462770358</v>
      </c>
      <c r="I48" s="245">
        <f t="shared" si="3"/>
        <v>12.094908052333977</v>
      </c>
      <c r="J48" s="245">
        <f t="shared" si="3"/>
        <v>0.9504247241925725</v>
      </c>
      <c r="K48" s="245">
        <f t="shared" si="3"/>
        <v>0.8890301294470362</v>
      </c>
      <c r="L48" s="245">
        <f t="shared" si="3"/>
        <v>0.6634822618309073</v>
      </c>
      <c r="M48" s="245">
        <f t="shared" si="3"/>
        <v>2.792120857555176</v>
      </c>
      <c r="N48" s="245">
        <f t="shared" si="3"/>
        <v>13.109343196444613</v>
      </c>
      <c r="O48" s="245">
        <f t="shared" si="3"/>
        <v>11.094404855697931</v>
      </c>
      <c r="P48" s="245">
        <f t="shared" si="3"/>
        <v>0.47950989068390015</v>
      </c>
      <c r="Q48" s="245">
        <f t="shared" si="3"/>
        <v>12.936627809271116</v>
      </c>
      <c r="R48" s="245">
        <f t="shared" si="2"/>
        <v>2.129084092126405</v>
      </c>
      <c r="S48" s="245">
        <f t="shared" si="2"/>
        <v>0.9640343146463977</v>
      </c>
      <c r="T48" s="245">
        <f t="shared" si="2"/>
        <v>12.203244673343534</v>
      </c>
      <c r="U48" s="3" t="s">
        <v>141</v>
      </c>
    </row>
    <row r="49" spans="1:21" s="34" customFormat="1" ht="11.85" customHeight="1">
      <c r="A49" s="2" t="s">
        <v>142</v>
      </c>
      <c r="B49" s="245">
        <f aca="true" t="shared" si="4" ref="B49:Q49">B15/B14*100-100</f>
        <v>1.3573320915517115</v>
      </c>
      <c r="C49" s="245">
        <f t="shared" si="4"/>
        <v>0.39566508603900274</v>
      </c>
      <c r="D49" s="245">
        <f t="shared" si="4"/>
        <v>1.7750479524349885</v>
      </c>
      <c r="E49" s="245">
        <f t="shared" si="4"/>
        <v>7.942302127300849</v>
      </c>
      <c r="F49" s="245">
        <f t="shared" si="4"/>
        <v>0.3085770902830518</v>
      </c>
      <c r="G49" s="245">
        <f t="shared" si="4"/>
        <v>0.5467875052210331</v>
      </c>
      <c r="H49" s="245">
        <f t="shared" si="4"/>
        <v>0.6185756742969346</v>
      </c>
      <c r="I49" s="245">
        <f t="shared" si="4"/>
        <v>8.146187985142546</v>
      </c>
      <c r="J49" s="245">
        <f t="shared" si="4"/>
        <v>-1.7292869287305592</v>
      </c>
      <c r="K49" s="245">
        <f t="shared" si="4"/>
        <v>0.9395405104832832</v>
      </c>
      <c r="L49" s="245">
        <f t="shared" si="4"/>
        <v>0.4783186837304072</v>
      </c>
      <c r="M49" s="245">
        <f t="shared" si="4"/>
        <v>2.1920385802670808</v>
      </c>
      <c r="N49" s="245">
        <f t="shared" si="4"/>
        <v>8.576317554581152</v>
      </c>
      <c r="O49" s="245">
        <f t="shared" si="4"/>
        <v>4.909951594023852</v>
      </c>
      <c r="P49" s="245">
        <f t="shared" si="4"/>
        <v>1.1657970302972274</v>
      </c>
      <c r="Q49" s="245">
        <f t="shared" si="4"/>
        <v>4.4325746254052945</v>
      </c>
      <c r="R49" s="245">
        <f t="shared" si="2"/>
        <v>1.3504654516847978</v>
      </c>
      <c r="S49" s="245">
        <f t="shared" si="2"/>
        <v>0.5499787657996507</v>
      </c>
      <c r="T49" s="245">
        <f t="shared" si="2"/>
        <v>7.017186745294495</v>
      </c>
      <c r="U49" s="3" t="s">
        <v>142</v>
      </c>
    </row>
    <row r="50" spans="1:21" s="34" customFormat="1" ht="11.85" customHeight="1">
      <c r="A50" s="2" t="s">
        <v>143</v>
      </c>
      <c r="B50" s="245">
        <f aca="true" t="shared" si="5" ref="B50:Q50">B16/B15*100-100</f>
        <v>0.6046891111774642</v>
      </c>
      <c r="C50" s="245">
        <f t="shared" si="5"/>
        <v>0.6415796137963241</v>
      </c>
      <c r="D50" s="245">
        <f t="shared" si="5"/>
        <v>-0.6911130524633649</v>
      </c>
      <c r="E50" s="245">
        <f t="shared" si="5"/>
        <v>3.9457298903219993</v>
      </c>
      <c r="F50" s="245">
        <f t="shared" si="5"/>
        <v>0.1592811352496568</v>
      </c>
      <c r="G50" s="245">
        <f t="shared" si="5"/>
        <v>2.227773449254215</v>
      </c>
      <c r="H50" s="245">
        <f t="shared" si="5"/>
        <v>1.6686977978102533</v>
      </c>
      <c r="I50" s="245">
        <f t="shared" si="5"/>
        <v>3.250895468969702</v>
      </c>
      <c r="J50" s="245">
        <f t="shared" si="5"/>
        <v>-0.6009964605716078</v>
      </c>
      <c r="K50" s="245">
        <f t="shared" si="5"/>
        <v>-0.3634395673289532</v>
      </c>
      <c r="L50" s="245">
        <f t="shared" si="5"/>
        <v>-1.1326979458584248</v>
      </c>
      <c r="M50" s="245">
        <f t="shared" si="5"/>
        <v>-2.5309014512021406</v>
      </c>
      <c r="N50" s="245">
        <f t="shared" si="5"/>
        <v>3.471489559015879</v>
      </c>
      <c r="O50" s="245">
        <f t="shared" si="5"/>
        <v>3.979577742070134</v>
      </c>
      <c r="P50" s="245">
        <f t="shared" si="5"/>
        <v>0.5491103042708545</v>
      </c>
      <c r="Q50" s="245">
        <f t="shared" si="5"/>
        <v>3.302129334585274</v>
      </c>
      <c r="R50" s="245">
        <f t="shared" si="2"/>
        <v>0.6080206985769792</v>
      </c>
      <c r="S50" s="245">
        <f t="shared" si="2"/>
        <v>0.24854676425218258</v>
      </c>
      <c r="T50" s="245">
        <f t="shared" si="2"/>
        <v>3.6017840047412903</v>
      </c>
      <c r="U50" s="3" t="s">
        <v>143</v>
      </c>
    </row>
    <row r="51" spans="1:21" s="34" customFormat="1" ht="11.85" customHeight="1">
      <c r="A51" s="2" t="s">
        <v>144</v>
      </c>
      <c r="B51" s="245">
        <f aca="true" t="shared" si="6" ref="B51:Q51">B17/B16*100-100</f>
        <v>1.5082909914448095</v>
      </c>
      <c r="C51" s="245">
        <f t="shared" si="6"/>
        <v>1.829049801626482</v>
      </c>
      <c r="D51" s="245">
        <f t="shared" si="6"/>
        <v>-0.976883778793308</v>
      </c>
      <c r="E51" s="245">
        <f t="shared" si="6"/>
        <v>1.743233625966468</v>
      </c>
      <c r="F51" s="245">
        <f t="shared" si="6"/>
        <v>3.1436896697229884</v>
      </c>
      <c r="G51" s="245">
        <f t="shared" si="6"/>
        <v>3.9399274829880113</v>
      </c>
      <c r="H51" s="245">
        <f t="shared" si="6"/>
        <v>1.5618062981575918</v>
      </c>
      <c r="I51" s="245">
        <f t="shared" si="6"/>
        <v>2.0041107920861805</v>
      </c>
      <c r="J51" s="245">
        <f t="shared" si="6"/>
        <v>1.3604504302178242</v>
      </c>
      <c r="K51" s="245">
        <f t="shared" si="6"/>
        <v>1.8288929595179582</v>
      </c>
      <c r="L51" s="245">
        <f t="shared" si="6"/>
        <v>2.3767333543806473</v>
      </c>
      <c r="M51" s="245">
        <f t="shared" si="6"/>
        <v>2.140304682199627</v>
      </c>
      <c r="N51" s="245">
        <f t="shared" si="6"/>
        <v>0.2724345416956737</v>
      </c>
      <c r="O51" s="245">
        <f t="shared" si="6"/>
        <v>3.2282340405636205</v>
      </c>
      <c r="P51" s="245">
        <f t="shared" si="6"/>
        <v>1.5806413035026878</v>
      </c>
      <c r="Q51" s="245">
        <f t="shared" si="6"/>
        <v>3.5390072174324985</v>
      </c>
      <c r="R51" s="245">
        <f t="shared" si="2"/>
        <v>1.735887874501742</v>
      </c>
      <c r="S51" s="245">
        <f t="shared" si="2"/>
        <v>1.8141320958392697</v>
      </c>
      <c r="T51" s="245">
        <f t="shared" si="2"/>
        <v>1.8560078998475262</v>
      </c>
      <c r="U51" s="3" t="s">
        <v>144</v>
      </c>
    </row>
    <row r="52" spans="1:21" s="34" customFormat="1" ht="11.85" customHeight="1">
      <c r="A52" s="2" t="s">
        <v>145</v>
      </c>
      <c r="B52" s="245">
        <f aca="true" t="shared" si="7" ref="B52:Q52">B18/B17*100-100</f>
        <v>2.257486392566605</v>
      </c>
      <c r="C52" s="245">
        <f t="shared" si="7"/>
        <v>3.4891037053120613</v>
      </c>
      <c r="D52" s="245">
        <f t="shared" si="7"/>
        <v>1.6645711950685609</v>
      </c>
      <c r="E52" s="245">
        <f t="shared" si="7"/>
        <v>0.6577019480418898</v>
      </c>
      <c r="F52" s="245">
        <f t="shared" si="7"/>
        <v>1.3818305810932259</v>
      </c>
      <c r="G52" s="245">
        <f t="shared" si="7"/>
        <v>1.735449407915965</v>
      </c>
      <c r="H52" s="245">
        <f t="shared" si="7"/>
        <v>1.9600653215068604</v>
      </c>
      <c r="I52" s="245">
        <f t="shared" si="7"/>
        <v>0.8769666365360251</v>
      </c>
      <c r="J52" s="245">
        <f t="shared" si="7"/>
        <v>2.0531917598382847</v>
      </c>
      <c r="K52" s="245">
        <f t="shared" si="7"/>
        <v>2.036494461816858</v>
      </c>
      <c r="L52" s="245">
        <f t="shared" si="7"/>
        <v>0.02589757436048501</v>
      </c>
      <c r="M52" s="245">
        <f t="shared" si="7"/>
        <v>2.8719622053016423</v>
      </c>
      <c r="N52" s="245">
        <f t="shared" si="7"/>
        <v>1.8907436736557202</v>
      </c>
      <c r="O52" s="245">
        <f t="shared" si="7"/>
        <v>1.3737576376431804</v>
      </c>
      <c r="P52" s="245">
        <f t="shared" si="7"/>
        <v>0.18327710130591868</v>
      </c>
      <c r="Q52" s="245">
        <f t="shared" si="7"/>
        <v>2.9331122307153095</v>
      </c>
      <c r="R52" s="245">
        <f t="shared" si="2"/>
        <v>2.0854398382204096</v>
      </c>
      <c r="S52" s="245">
        <f t="shared" si="2"/>
        <v>2.1447303813940692</v>
      </c>
      <c r="T52" s="245">
        <f t="shared" si="2"/>
        <v>1.6134180135873208</v>
      </c>
      <c r="U52" s="3" t="s">
        <v>145</v>
      </c>
    </row>
    <row r="53" spans="1:21" s="34" customFormat="1" ht="11.85" customHeight="1">
      <c r="A53" s="2" t="s">
        <v>146</v>
      </c>
      <c r="B53" s="245">
        <f aca="true" t="shared" si="8" ref="B53:Q53">B19/B18*100-100</f>
        <v>2.27395831817536</v>
      </c>
      <c r="C53" s="245">
        <f t="shared" si="8"/>
        <v>2.457288177513078</v>
      </c>
      <c r="D53" s="245">
        <f t="shared" si="8"/>
        <v>0.8079919659983261</v>
      </c>
      <c r="E53" s="245">
        <f t="shared" si="8"/>
        <v>3.655184230299497</v>
      </c>
      <c r="F53" s="245">
        <f t="shared" si="8"/>
        <v>0.4411774639804662</v>
      </c>
      <c r="G53" s="245">
        <f t="shared" si="8"/>
        <v>1.817211938929006</v>
      </c>
      <c r="H53" s="245">
        <f t="shared" si="8"/>
        <v>2.8361555311353897</v>
      </c>
      <c r="I53" s="245">
        <f t="shared" si="8"/>
        <v>3.0260692762840193</v>
      </c>
      <c r="J53" s="245">
        <f t="shared" si="8"/>
        <v>1.247064836361119</v>
      </c>
      <c r="K53" s="245">
        <f t="shared" si="8"/>
        <v>1.0578034015469342</v>
      </c>
      <c r="L53" s="245">
        <f t="shared" si="8"/>
        <v>1.7449646114867932</v>
      </c>
      <c r="M53" s="245">
        <f t="shared" si="8"/>
        <v>2.867209751016702</v>
      </c>
      <c r="N53" s="245">
        <f t="shared" si="8"/>
        <v>2.2410788060604574</v>
      </c>
      <c r="O53" s="245">
        <f t="shared" si="8"/>
        <v>2.414611380725873</v>
      </c>
      <c r="P53" s="245">
        <f t="shared" si="8"/>
        <v>0.37993397790796735</v>
      </c>
      <c r="Q53" s="245">
        <f t="shared" si="8"/>
        <v>3.2534023417618414</v>
      </c>
      <c r="R53" s="245">
        <f t="shared" si="2"/>
        <v>1.9190293425776872</v>
      </c>
      <c r="S53" s="245">
        <f t="shared" si="2"/>
        <v>1.8040951791063122</v>
      </c>
      <c r="T53" s="245">
        <f t="shared" si="2"/>
        <v>2.8132699304047577</v>
      </c>
      <c r="U53" s="3" t="s">
        <v>146</v>
      </c>
    </row>
    <row r="54" spans="1:21" s="34" customFormat="1" ht="11.85" customHeight="1">
      <c r="A54" s="2" t="s">
        <v>3</v>
      </c>
      <c r="B54" s="245">
        <f aca="true" t="shared" si="9" ref="B54:Q54">B20/B19*100-100</f>
        <v>3.168352323759578</v>
      </c>
      <c r="C54" s="245">
        <f t="shared" si="9"/>
        <v>4.040469226584094</v>
      </c>
      <c r="D54" s="245">
        <f t="shared" si="9"/>
        <v>2.037653613068869</v>
      </c>
      <c r="E54" s="245">
        <f t="shared" si="9"/>
        <v>2.8413116932164826</v>
      </c>
      <c r="F54" s="245">
        <f t="shared" si="9"/>
        <v>5.225717701176052</v>
      </c>
      <c r="G54" s="245">
        <f t="shared" si="9"/>
        <v>2.206998715220678</v>
      </c>
      <c r="H54" s="245">
        <f t="shared" si="9"/>
        <v>3.287978390255873</v>
      </c>
      <c r="I54" s="245">
        <f t="shared" si="9"/>
        <v>0.9107049990610108</v>
      </c>
      <c r="J54" s="245">
        <f t="shared" si="9"/>
        <v>2.560416879883462</v>
      </c>
      <c r="K54" s="245">
        <f t="shared" si="9"/>
        <v>2.2467447659815036</v>
      </c>
      <c r="L54" s="245">
        <f t="shared" si="9"/>
        <v>1.992735247641761</v>
      </c>
      <c r="M54" s="245">
        <f t="shared" si="9"/>
        <v>4.721168881468969</v>
      </c>
      <c r="N54" s="245">
        <f t="shared" si="9"/>
        <v>1.2189228558223277</v>
      </c>
      <c r="O54" s="245">
        <f t="shared" si="9"/>
        <v>2.3065172595594987</v>
      </c>
      <c r="P54" s="245">
        <f t="shared" si="9"/>
        <v>1.9820642444044978</v>
      </c>
      <c r="Q54" s="245">
        <f t="shared" si="9"/>
        <v>2.5323082748811743</v>
      </c>
      <c r="R54" s="245">
        <f t="shared" si="2"/>
        <v>2.8790087463556944</v>
      </c>
      <c r="S54" s="245">
        <f t="shared" si="2"/>
        <v>2.957545082007101</v>
      </c>
      <c r="T54" s="245">
        <f t="shared" si="2"/>
        <v>1.9176837450897892</v>
      </c>
      <c r="U54" s="3" t="s">
        <v>3</v>
      </c>
    </row>
    <row r="55" spans="1:55" s="35" customFormat="1" ht="11.85" customHeight="1">
      <c r="A55" s="2" t="s">
        <v>38</v>
      </c>
      <c r="B55" s="245">
        <f aca="true" t="shared" si="10" ref="B55:Q55">B21/B20*100-100</f>
        <v>2.7810504514428516</v>
      </c>
      <c r="C55" s="245">
        <f t="shared" si="10"/>
        <v>2.216106592380555</v>
      </c>
      <c r="D55" s="245">
        <f t="shared" si="10"/>
        <v>0.03855949431877548</v>
      </c>
      <c r="E55" s="245">
        <f t="shared" si="10"/>
        <v>0.4959823368142935</v>
      </c>
      <c r="F55" s="245">
        <f t="shared" si="10"/>
        <v>2.2006326175246613</v>
      </c>
      <c r="G55" s="245">
        <f t="shared" si="10"/>
        <v>4.991979172921134</v>
      </c>
      <c r="H55" s="245">
        <f t="shared" si="10"/>
        <v>2.2372539915708813</v>
      </c>
      <c r="I55" s="245">
        <f t="shared" si="10"/>
        <v>-0.03943257188122118</v>
      </c>
      <c r="J55" s="245">
        <f t="shared" si="10"/>
        <v>-0.508400195427356</v>
      </c>
      <c r="K55" s="245">
        <f t="shared" si="10"/>
        <v>1.1401043264288404</v>
      </c>
      <c r="L55" s="245">
        <f t="shared" si="10"/>
        <v>-1.6741909011891352</v>
      </c>
      <c r="M55" s="245">
        <f t="shared" si="10"/>
        <v>2.3026907480455208</v>
      </c>
      <c r="N55" s="245">
        <f t="shared" si="10"/>
        <v>2.4720930376848713</v>
      </c>
      <c r="O55" s="245">
        <f t="shared" si="10"/>
        <v>0.687863070217503</v>
      </c>
      <c r="P55" s="245">
        <f t="shared" si="10"/>
        <v>0.909907791345276</v>
      </c>
      <c r="Q55" s="245">
        <f t="shared" si="10"/>
        <v>1.6246080159134237</v>
      </c>
      <c r="R55" s="245">
        <f t="shared" si="2"/>
        <v>1.6058566536781171</v>
      </c>
      <c r="S55" s="245">
        <f t="shared" si="2"/>
        <v>1.640720138007353</v>
      </c>
      <c r="T55" s="245">
        <f t="shared" si="2"/>
        <v>1.3071978967537063</v>
      </c>
      <c r="U55" s="3" t="s">
        <v>38</v>
      </c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</row>
    <row r="56" spans="1:55" s="35" customFormat="1" ht="11.85" customHeight="1">
      <c r="A56" s="2" t="s">
        <v>39</v>
      </c>
      <c r="B56" s="245">
        <f aca="true" t="shared" si="11" ref="B56:Q56">B22/B21*100-100</f>
        <v>-1.4017493477836496</v>
      </c>
      <c r="C56" s="245">
        <f t="shared" si="11"/>
        <v>0.2318350228433701</v>
      </c>
      <c r="D56" s="245">
        <f t="shared" si="11"/>
        <v>-1.958315560716315</v>
      </c>
      <c r="E56" s="245">
        <f t="shared" si="11"/>
        <v>0.5119690795380052</v>
      </c>
      <c r="F56" s="245">
        <f t="shared" si="11"/>
        <v>1.4126005229314558</v>
      </c>
      <c r="G56" s="245">
        <f t="shared" si="11"/>
        <v>0.2681301182322784</v>
      </c>
      <c r="H56" s="245">
        <f t="shared" si="11"/>
        <v>-1.7157471332423029</v>
      </c>
      <c r="I56" s="245">
        <f t="shared" si="11"/>
        <v>1.3395121594439274</v>
      </c>
      <c r="J56" s="245">
        <f t="shared" si="11"/>
        <v>-1.8305659926204356</v>
      </c>
      <c r="K56" s="245">
        <f t="shared" si="11"/>
        <v>0.08743906078466068</v>
      </c>
      <c r="L56" s="245">
        <f t="shared" si="11"/>
        <v>0.6303999748837867</v>
      </c>
      <c r="M56" s="245">
        <f t="shared" si="11"/>
        <v>-1.3056990696704247</v>
      </c>
      <c r="N56" s="245">
        <f t="shared" si="11"/>
        <v>3.0150699109681796</v>
      </c>
      <c r="O56" s="245">
        <f t="shared" si="11"/>
        <v>3.7204402077319685</v>
      </c>
      <c r="P56" s="245">
        <f t="shared" si="11"/>
        <v>-2.356624110387699</v>
      </c>
      <c r="Q56" s="245">
        <f t="shared" si="11"/>
        <v>1.0251692098862009</v>
      </c>
      <c r="R56" s="245">
        <f t="shared" si="2"/>
        <v>-0.27890761185356894</v>
      </c>
      <c r="S56" s="245">
        <f t="shared" si="2"/>
        <v>-0.5816607149607194</v>
      </c>
      <c r="T56" s="245">
        <f t="shared" si="2"/>
        <v>2.11213312788297</v>
      </c>
      <c r="U56" s="3" t="s">
        <v>39</v>
      </c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</row>
    <row r="57" spans="1:55" s="35" customFormat="1" ht="11.85" customHeight="1">
      <c r="A57" s="2" t="s">
        <v>40</v>
      </c>
      <c r="B57" s="245">
        <f aca="true" t="shared" si="12" ref="B57:Q57">B23/B22*100-100</f>
        <v>-0.5123163356351341</v>
      </c>
      <c r="C57" s="245">
        <f t="shared" si="12"/>
        <v>-1.7773727846270901</v>
      </c>
      <c r="D57" s="245">
        <f t="shared" si="12"/>
        <v>-2.134457735242748</v>
      </c>
      <c r="E57" s="245">
        <f t="shared" si="12"/>
        <v>0.426817981126419</v>
      </c>
      <c r="F57" s="245">
        <f t="shared" si="12"/>
        <v>0.736335161358582</v>
      </c>
      <c r="G57" s="245">
        <f t="shared" si="12"/>
        <v>-2.2662295014159213</v>
      </c>
      <c r="H57" s="245">
        <f t="shared" si="12"/>
        <v>0.4275028050428489</v>
      </c>
      <c r="I57" s="245">
        <f t="shared" si="12"/>
        <v>0.6451157031898163</v>
      </c>
      <c r="J57" s="245">
        <f t="shared" si="12"/>
        <v>-0.5193595419433592</v>
      </c>
      <c r="K57" s="245">
        <f t="shared" si="12"/>
        <v>-1.317203428769048</v>
      </c>
      <c r="L57" s="245">
        <f t="shared" si="12"/>
        <v>-0.49701502689451615</v>
      </c>
      <c r="M57" s="245">
        <f t="shared" si="12"/>
        <v>4.04970947727179E-05</v>
      </c>
      <c r="N57" s="245">
        <f t="shared" si="12"/>
        <v>1.9873764026433491</v>
      </c>
      <c r="O57" s="245">
        <f t="shared" si="12"/>
        <v>0.9310173153241692</v>
      </c>
      <c r="P57" s="245">
        <f t="shared" si="12"/>
        <v>-0.5840594018230831</v>
      </c>
      <c r="Q57" s="245">
        <f t="shared" si="12"/>
        <v>2.300266752873398</v>
      </c>
      <c r="R57" s="245">
        <f t="shared" si="2"/>
        <v>-0.6642582449597967</v>
      </c>
      <c r="S57" s="245">
        <f t="shared" si="2"/>
        <v>-0.930947945155495</v>
      </c>
      <c r="T57" s="245">
        <f t="shared" si="2"/>
        <v>1.3857614018383657</v>
      </c>
      <c r="U57" s="3" t="s">
        <v>40</v>
      </c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</row>
    <row r="58" spans="1:55" s="35" customFormat="1" ht="11.85" customHeight="1">
      <c r="A58" s="2" t="s">
        <v>41</v>
      </c>
      <c r="B58" s="245">
        <f aca="true" t="shared" si="13" ref="B58:Q58">B24/B23*100-100</f>
        <v>0.15627999799374948</v>
      </c>
      <c r="C58" s="245">
        <f t="shared" si="13"/>
        <v>1.9560924109366624</v>
      </c>
      <c r="D58" s="245">
        <f t="shared" si="13"/>
        <v>-0.7606901890619753</v>
      </c>
      <c r="E58" s="245">
        <f t="shared" si="13"/>
        <v>1.9970829505442538</v>
      </c>
      <c r="F58" s="245">
        <f t="shared" si="13"/>
        <v>-0.09989263413855554</v>
      </c>
      <c r="G58" s="245">
        <f t="shared" si="13"/>
        <v>0.7569327420977316</v>
      </c>
      <c r="H58" s="245">
        <f t="shared" si="13"/>
        <v>0.06666154264377155</v>
      </c>
      <c r="I58" s="245">
        <f t="shared" si="13"/>
        <v>1.4679709872750664</v>
      </c>
      <c r="J58" s="245">
        <f t="shared" si="13"/>
        <v>1.6423010204060802</v>
      </c>
      <c r="K58" s="245">
        <f t="shared" si="13"/>
        <v>1.4129861515429667</v>
      </c>
      <c r="L58" s="245">
        <f t="shared" si="13"/>
        <v>2.4157403005664406</v>
      </c>
      <c r="M58" s="245">
        <f t="shared" si="13"/>
        <v>3.6715758939583196</v>
      </c>
      <c r="N58" s="245">
        <f t="shared" si="13"/>
        <v>2.589252947738842</v>
      </c>
      <c r="O58" s="245">
        <f t="shared" si="13"/>
        <v>2.193447813189934</v>
      </c>
      <c r="P58" s="245">
        <f t="shared" si="13"/>
        <v>1.4630110420794722</v>
      </c>
      <c r="Q58" s="245">
        <f t="shared" si="13"/>
        <v>2.4678089495301094</v>
      </c>
      <c r="R58" s="245">
        <f t="shared" si="2"/>
        <v>1.2904739558892544</v>
      </c>
      <c r="S58" s="245">
        <f t="shared" si="2"/>
        <v>1.214871633775786</v>
      </c>
      <c r="T58" s="245">
        <f t="shared" si="2"/>
        <v>2.250315186383787</v>
      </c>
      <c r="U58" s="3" t="s">
        <v>41</v>
      </c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</row>
    <row r="59" spans="1:55" s="35" customFormat="1" ht="11.85" customHeight="1">
      <c r="A59" s="2" t="s">
        <v>43</v>
      </c>
      <c r="B59" s="245">
        <f aca="true" t="shared" si="14" ref="B59:Q59">B25/B24*100-100</f>
        <v>0.4205939626331485</v>
      </c>
      <c r="C59" s="245">
        <f t="shared" si="14"/>
        <v>1.1598165365569884</v>
      </c>
      <c r="D59" s="245">
        <f t="shared" si="14"/>
        <v>2.012985628081026</v>
      </c>
      <c r="E59" s="245">
        <f t="shared" si="14"/>
        <v>1.1526258151376254</v>
      </c>
      <c r="F59" s="245">
        <f t="shared" si="14"/>
        <v>1.1419115833135862</v>
      </c>
      <c r="G59" s="245">
        <f t="shared" si="14"/>
        <v>1.4909688251677977</v>
      </c>
      <c r="H59" s="245">
        <f t="shared" si="14"/>
        <v>0.3772510748845548</v>
      </c>
      <c r="I59" s="245">
        <f t="shared" si="14"/>
        <v>0.37043606463215895</v>
      </c>
      <c r="J59" s="245">
        <f t="shared" si="14"/>
        <v>2.0141542340108174</v>
      </c>
      <c r="K59" s="245">
        <f t="shared" si="14"/>
        <v>0.515293049874785</v>
      </c>
      <c r="L59" s="245">
        <f t="shared" si="14"/>
        <v>-0.16237052821526277</v>
      </c>
      <c r="M59" s="245">
        <f t="shared" si="14"/>
        <v>4.154307114916506</v>
      </c>
      <c r="N59" s="245">
        <f t="shared" si="14"/>
        <v>0.19183339988926207</v>
      </c>
      <c r="O59" s="245">
        <f t="shared" si="14"/>
        <v>0.579127271853281</v>
      </c>
      <c r="P59" s="245">
        <f t="shared" si="14"/>
        <v>0.11545316398226646</v>
      </c>
      <c r="Q59" s="245">
        <f t="shared" si="14"/>
        <v>0.5724778796119239</v>
      </c>
      <c r="R59" s="245">
        <f aca="true" t="shared" si="15" ref="R59:T76">R25/R24*100-100</f>
        <v>0.880240908037976</v>
      </c>
      <c r="S59" s="245">
        <f t="shared" si="15"/>
        <v>0.8246509991868436</v>
      </c>
      <c r="T59" s="245">
        <f t="shared" si="15"/>
        <v>0.5364936379474727</v>
      </c>
      <c r="U59" s="3" t="s">
        <v>43</v>
      </c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</row>
    <row r="60" spans="1:55" s="35" customFormat="1" ht="11.85" customHeight="1">
      <c r="A60" s="2" t="s">
        <v>96</v>
      </c>
      <c r="B60" s="245">
        <f aca="true" t="shared" si="16" ref="B60:Q60">B26/B25*100-100</f>
        <v>6.370862157718761</v>
      </c>
      <c r="C60" s="245">
        <f t="shared" si="16"/>
        <v>3.76479250394965</v>
      </c>
      <c r="D60" s="245">
        <f t="shared" si="16"/>
        <v>3.377086052498427</v>
      </c>
      <c r="E60" s="245">
        <f t="shared" si="16"/>
        <v>3.9847297367857806</v>
      </c>
      <c r="F60" s="245">
        <f t="shared" si="16"/>
        <v>4.507673802857127</v>
      </c>
      <c r="G60" s="245">
        <f t="shared" si="16"/>
        <v>1.3761515428542452</v>
      </c>
      <c r="H60" s="245">
        <f t="shared" si="16"/>
        <v>3.453188538550947</v>
      </c>
      <c r="I60" s="245">
        <f t="shared" si="16"/>
        <v>2.950356679858345</v>
      </c>
      <c r="J60" s="245">
        <f t="shared" si="16"/>
        <v>4.2612441613106</v>
      </c>
      <c r="K60" s="245">
        <f t="shared" si="16"/>
        <v>3.0971484868839667</v>
      </c>
      <c r="L60" s="245">
        <f t="shared" si="16"/>
        <v>3.732587360430898</v>
      </c>
      <c r="M60" s="245">
        <f t="shared" si="16"/>
        <v>3.835174451594199</v>
      </c>
      <c r="N60" s="245">
        <f t="shared" si="16"/>
        <v>5.160490782099103</v>
      </c>
      <c r="O60" s="245">
        <f t="shared" si="16"/>
        <v>4.872708465783333</v>
      </c>
      <c r="P60" s="245">
        <f t="shared" si="16"/>
        <v>2.7483559876058337</v>
      </c>
      <c r="Q60" s="245">
        <f t="shared" si="16"/>
        <v>4.678088257918176</v>
      </c>
      <c r="R60" s="245">
        <f t="shared" si="15"/>
        <v>4.029850746268664</v>
      </c>
      <c r="S60" s="245">
        <f t="shared" si="15"/>
        <v>3.9394555970466314</v>
      </c>
      <c r="T60" s="245">
        <f t="shared" si="15"/>
        <v>4.538515004711769</v>
      </c>
      <c r="U60" s="3" t="s">
        <v>96</v>
      </c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</row>
    <row r="61" spans="1:55" s="35" customFormat="1" ht="11.85" customHeight="1">
      <c r="A61" s="2" t="s">
        <v>98</v>
      </c>
      <c r="B61" s="245">
        <f aca="true" t="shared" si="17" ref="B61:Q61">B27/B26*100-100</f>
        <v>3.7116740036537124</v>
      </c>
      <c r="C61" s="245">
        <f t="shared" si="17"/>
        <v>2.9997312787203896</v>
      </c>
      <c r="D61" s="245">
        <f t="shared" si="17"/>
        <v>2.938988081539577</v>
      </c>
      <c r="E61" s="245">
        <f t="shared" si="17"/>
        <v>2.035800193237506</v>
      </c>
      <c r="F61" s="245">
        <f t="shared" si="17"/>
        <v>1.3970153612259395</v>
      </c>
      <c r="G61" s="245">
        <f t="shared" si="17"/>
        <v>1.6321285227360391</v>
      </c>
      <c r="H61" s="245">
        <f t="shared" si="17"/>
        <v>2.7221566998213262</v>
      </c>
      <c r="I61" s="245">
        <f t="shared" si="17"/>
        <v>4.362976674725942</v>
      </c>
      <c r="J61" s="245">
        <f t="shared" si="17"/>
        <v>3.046314237202921</v>
      </c>
      <c r="K61" s="245">
        <f t="shared" si="17"/>
        <v>3.8132907082664644</v>
      </c>
      <c r="L61" s="245">
        <f t="shared" si="17"/>
        <v>2.6051129843722975</v>
      </c>
      <c r="M61" s="245">
        <f t="shared" si="17"/>
        <v>2.7448296326001866</v>
      </c>
      <c r="N61" s="245">
        <f t="shared" si="17"/>
        <v>3.581707305792662</v>
      </c>
      <c r="O61" s="245">
        <f t="shared" si="17"/>
        <v>3.388020634495035</v>
      </c>
      <c r="P61" s="245">
        <f t="shared" si="17"/>
        <v>1.1938271706799952</v>
      </c>
      <c r="Q61" s="245">
        <f t="shared" si="17"/>
        <v>3.407278698280635</v>
      </c>
      <c r="R61" s="245">
        <f t="shared" si="15"/>
        <v>3.2005297428539876</v>
      </c>
      <c r="S61" s="245">
        <f t="shared" si="15"/>
        <v>3.1610662458851664</v>
      </c>
      <c r="T61" s="245">
        <f t="shared" si="15"/>
        <v>3.3170482584374668</v>
      </c>
      <c r="U61" s="3" t="s">
        <v>98</v>
      </c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</row>
    <row r="62" spans="1:55" s="35" customFormat="1" ht="11.85" customHeight="1">
      <c r="A62" s="2" t="s">
        <v>99</v>
      </c>
      <c r="B62" s="245">
        <f aca="true" t="shared" si="18" ref="B62:Q62">B28/B27*100-100</f>
        <v>0.4903826520418022</v>
      </c>
      <c r="C62" s="245">
        <f t="shared" si="18"/>
        <v>0.055315563641400445</v>
      </c>
      <c r="D62" s="245">
        <f t="shared" si="18"/>
        <v>3.63063730887157</v>
      </c>
      <c r="E62" s="245">
        <f t="shared" si="18"/>
        <v>2.5526657226043596</v>
      </c>
      <c r="F62" s="245">
        <f t="shared" si="18"/>
        <v>0.2579792472293718</v>
      </c>
      <c r="G62" s="245">
        <f t="shared" si="18"/>
        <v>3.6259483617533874</v>
      </c>
      <c r="H62" s="245">
        <f t="shared" si="18"/>
        <v>0.7964626887517028</v>
      </c>
      <c r="I62" s="245">
        <f t="shared" si="18"/>
        <v>1.8638647626487028</v>
      </c>
      <c r="J62" s="245">
        <f t="shared" si="18"/>
        <v>2.052790943579552</v>
      </c>
      <c r="K62" s="245">
        <f t="shared" si="18"/>
        <v>1.5191178596507768</v>
      </c>
      <c r="L62" s="245">
        <f t="shared" si="18"/>
        <v>0.5949555547267522</v>
      </c>
      <c r="M62" s="245">
        <f t="shared" si="18"/>
        <v>0.8984320329815034</v>
      </c>
      <c r="N62" s="245">
        <f t="shared" si="18"/>
        <v>0.5895775797564227</v>
      </c>
      <c r="O62" s="245">
        <f t="shared" si="18"/>
        <v>1.6151796391374376</v>
      </c>
      <c r="P62" s="245">
        <f t="shared" si="18"/>
        <v>2.5527295810020973</v>
      </c>
      <c r="Q62" s="245">
        <f t="shared" si="18"/>
        <v>0.7137994693692207</v>
      </c>
      <c r="R62" s="245">
        <f t="shared" si="15"/>
        <v>1.2512030798845046</v>
      </c>
      <c r="S62" s="245">
        <f t="shared" si="15"/>
        <v>1.0879677463633897</v>
      </c>
      <c r="T62" s="245">
        <f t="shared" si="15"/>
        <v>1.3317055107517035</v>
      </c>
      <c r="U62" s="3" t="s">
        <v>99</v>
      </c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</row>
    <row r="63" spans="1:55" s="35" customFormat="1" ht="11.85" customHeight="1">
      <c r="A63" s="2" t="s">
        <v>101</v>
      </c>
      <c r="B63" s="245">
        <f aca="true" t="shared" si="19" ref="B63:Q63">B29/B28*100-100</f>
        <v>-9.706357093462145</v>
      </c>
      <c r="C63" s="245">
        <f t="shared" si="19"/>
        <v>-4.1284580962904585</v>
      </c>
      <c r="D63" s="245">
        <f t="shared" si="19"/>
        <v>-1.2401246748824093</v>
      </c>
      <c r="E63" s="245">
        <f t="shared" si="19"/>
        <v>-2.2797282646315153</v>
      </c>
      <c r="F63" s="245">
        <f t="shared" si="19"/>
        <v>-9.315131702480443</v>
      </c>
      <c r="G63" s="245">
        <f t="shared" si="19"/>
        <v>-4.008199476885665</v>
      </c>
      <c r="H63" s="245">
        <f t="shared" si="19"/>
        <v>-7.063914882364102</v>
      </c>
      <c r="I63" s="245">
        <f t="shared" si="19"/>
        <v>-0.24593642707513652</v>
      </c>
      <c r="J63" s="245">
        <f t="shared" si="19"/>
        <v>-5.100544462113618</v>
      </c>
      <c r="K63" s="245">
        <f t="shared" si="19"/>
        <v>-4.989038138675909</v>
      </c>
      <c r="L63" s="245">
        <f t="shared" si="19"/>
        <v>-4.630820865748987</v>
      </c>
      <c r="M63" s="245">
        <f t="shared" si="19"/>
        <v>-9.865409644129727</v>
      </c>
      <c r="N63" s="245">
        <f t="shared" si="19"/>
        <v>-3.39009360646682</v>
      </c>
      <c r="O63" s="245">
        <f t="shared" si="19"/>
        <v>-4.284752049897065</v>
      </c>
      <c r="P63" s="245">
        <f t="shared" si="19"/>
        <v>-3.4554898317039004</v>
      </c>
      <c r="Q63" s="245">
        <f t="shared" si="19"/>
        <v>-4.321521814912629</v>
      </c>
      <c r="R63" s="245">
        <f t="shared" si="15"/>
        <v>-5.365441487114509</v>
      </c>
      <c r="S63" s="245">
        <f t="shared" si="15"/>
        <v>-5.878895901950543</v>
      </c>
      <c r="T63" s="245">
        <f t="shared" si="15"/>
        <v>-3.1049776311570554</v>
      </c>
      <c r="U63" s="3" t="s">
        <v>101</v>
      </c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</row>
    <row r="64" spans="1:55" s="35" customFormat="1" ht="11.85" customHeight="1">
      <c r="A64" s="2" t="s">
        <v>103</v>
      </c>
      <c r="B64" s="245">
        <f aca="true" t="shared" si="20" ref="B64:Q64">B30/B29*100-100</f>
        <v>7.884949062733426</v>
      </c>
      <c r="C64" s="245">
        <f t="shared" si="20"/>
        <v>5.02631210573648</v>
      </c>
      <c r="D64" s="245">
        <f t="shared" si="20"/>
        <v>2.782042658701684</v>
      </c>
      <c r="E64" s="245">
        <f t="shared" si="20"/>
        <v>3.3901256720431547</v>
      </c>
      <c r="F64" s="245">
        <f t="shared" si="20"/>
        <v>5.1730760752261205</v>
      </c>
      <c r="G64" s="245">
        <f t="shared" si="20"/>
        <v>0.40975257802071496</v>
      </c>
      <c r="H64" s="245">
        <f t="shared" si="20"/>
        <v>3.0888838353539256</v>
      </c>
      <c r="I64" s="245">
        <f t="shared" si="20"/>
        <v>1.786410205111281</v>
      </c>
      <c r="J64" s="245">
        <f t="shared" si="20"/>
        <v>5.756716484401707</v>
      </c>
      <c r="K64" s="245">
        <f t="shared" si="20"/>
        <v>2.764909141135078</v>
      </c>
      <c r="L64" s="245">
        <f t="shared" si="20"/>
        <v>5.667876644589413</v>
      </c>
      <c r="M64" s="245">
        <f t="shared" si="20"/>
        <v>5.872803568108395</v>
      </c>
      <c r="N64" s="245">
        <f t="shared" si="20"/>
        <v>3.9603312206984356</v>
      </c>
      <c r="O64" s="245">
        <f t="shared" si="20"/>
        <v>5.644817157475316</v>
      </c>
      <c r="P64" s="245">
        <f t="shared" si="20"/>
        <v>1.0917767419560391</v>
      </c>
      <c r="Q64" s="245">
        <f t="shared" si="20"/>
        <v>5.89909770969048</v>
      </c>
      <c r="R64" s="245">
        <f t="shared" si="15"/>
        <v>4.441964285714278</v>
      </c>
      <c r="S64" s="245">
        <f t="shared" si="15"/>
        <v>4.520206686778835</v>
      </c>
      <c r="T64" s="245">
        <f t="shared" si="15"/>
        <v>4.2047109406955485</v>
      </c>
      <c r="U64" s="3" t="s">
        <v>103</v>
      </c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</row>
    <row r="65" spans="1:55" s="35" customFormat="1" ht="11.85" customHeight="1">
      <c r="A65" s="2" t="s">
        <v>105</v>
      </c>
      <c r="B65" s="245">
        <f aca="true" t="shared" si="21" ref="B65:Q65">B31/B30*100-100</f>
        <v>5.0612607954325455</v>
      </c>
      <c r="C65" s="245">
        <f t="shared" si="21"/>
        <v>5.733399862420939</v>
      </c>
      <c r="D65" s="245">
        <f t="shared" si="21"/>
        <v>2.973094712915781</v>
      </c>
      <c r="E65" s="245">
        <f t="shared" si="21"/>
        <v>1.3373731082731695</v>
      </c>
      <c r="F65" s="245">
        <f t="shared" si="21"/>
        <v>2.109101422034712</v>
      </c>
      <c r="G65" s="245">
        <f t="shared" si="21"/>
        <v>-0.053121201121527406</v>
      </c>
      <c r="H65" s="245">
        <f t="shared" si="21"/>
        <v>3.3738786440919313</v>
      </c>
      <c r="I65" s="245">
        <f t="shared" si="21"/>
        <v>2.898541248461143</v>
      </c>
      <c r="J65" s="245">
        <f t="shared" si="21"/>
        <v>4.818622692245867</v>
      </c>
      <c r="K65" s="245">
        <f t="shared" si="21"/>
        <v>2.9594068357065026</v>
      </c>
      <c r="L65" s="245">
        <f t="shared" si="21"/>
        <v>3.1873864760078874</v>
      </c>
      <c r="M65" s="245">
        <f t="shared" si="21"/>
        <v>5.171431548419122</v>
      </c>
      <c r="N65" s="245">
        <f t="shared" si="21"/>
        <v>3.972738254997978</v>
      </c>
      <c r="O65" s="245">
        <f t="shared" si="21"/>
        <v>0.4565024004221385</v>
      </c>
      <c r="P65" s="245">
        <f t="shared" si="21"/>
        <v>2.859494331135167</v>
      </c>
      <c r="Q65" s="245">
        <f t="shared" si="21"/>
        <v>5.309020735978407</v>
      </c>
      <c r="R65" s="245">
        <f t="shared" si="15"/>
        <v>3.9324642017525235</v>
      </c>
      <c r="S65" s="245">
        <f t="shared" si="15"/>
        <v>4.067416684247462</v>
      </c>
      <c r="T65" s="245">
        <f t="shared" si="15"/>
        <v>2.921579303112992</v>
      </c>
      <c r="U65" s="3" t="s">
        <v>105</v>
      </c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</row>
    <row r="66" spans="1:55" s="35" customFormat="1" ht="11.85" customHeight="1">
      <c r="A66" s="2" t="s">
        <v>206</v>
      </c>
      <c r="B66" s="245">
        <f aca="true" t="shared" si="22" ref="B66:Q66">B32/B31*100-100</f>
        <v>0.27674082710626635</v>
      </c>
      <c r="C66" s="245">
        <f t="shared" si="22"/>
        <v>0.4645580930025375</v>
      </c>
      <c r="D66" s="245">
        <f t="shared" si="22"/>
        <v>-1.6266657146559993</v>
      </c>
      <c r="E66" s="245">
        <f t="shared" si="22"/>
        <v>1.4350840178871493</v>
      </c>
      <c r="F66" s="245">
        <f t="shared" si="22"/>
        <v>2.7834660430878557</v>
      </c>
      <c r="G66" s="245">
        <f t="shared" si="22"/>
        <v>-0.37664920776985866</v>
      </c>
      <c r="H66" s="245">
        <f t="shared" si="22"/>
        <v>-1.2453927194483185</v>
      </c>
      <c r="I66" s="245">
        <f t="shared" si="22"/>
        <v>-0.0058781059789225765</v>
      </c>
      <c r="J66" s="245">
        <f t="shared" si="22"/>
        <v>0.5749399453005992</v>
      </c>
      <c r="K66" s="245">
        <f t="shared" si="22"/>
        <v>-0.39930788793026295</v>
      </c>
      <c r="L66" s="245">
        <f t="shared" si="22"/>
        <v>1.320025895987726</v>
      </c>
      <c r="M66" s="245">
        <f t="shared" si="22"/>
        <v>-1.1570054753134684</v>
      </c>
      <c r="N66" s="245">
        <f t="shared" si="22"/>
        <v>0.7673204516103453</v>
      </c>
      <c r="O66" s="245">
        <f t="shared" si="22"/>
        <v>3.447942100986097</v>
      </c>
      <c r="P66" s="245">
        <f t="shared" si="22"/>
        <v>2.573979544133124</v>
      </c>
      <c r="Q66" s="245">
        <f t="shared" si="22"/>
        <v>0.5245435891320511</v>
      </c>
      <c r="R66" s="245">
        <f t="shared" si="15"/>
        <v>0.22619782027555857</v>
      </c>
      <c r="S66" s="245">
        <f t="shared" si="15"/>
        <v>0.16460573442994075</v>
      </c>
      <c r="T66" s="245">
        <f t="shared" si="15"/>
        <v>1.2366091926142104</v>
      </c>
      <c r="U66" s="3" t="s">
        <v>206</v>
      </c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</row>
    <row r="67" spans="1:55" s="35" customFormat="1" ht="11.85" customHeight="1">
      <c r="A67" s="2" t="s">
        <v>229</v>
      </c>
      <c r="B67" s="245">
        <f aca="true" t="shared" si="23" ref="B67:Q67">B33/B32*100-100</f>
        <v>0.1669443965891304</v>
      </c>
      <c r="C67" s="245">
        <f t="shared" si="23"/>
        <v>0.6111121997873283</v>
      </c>
      <c r="D67" s="245">
        <f t="shared" si="23"/>
        <v>-1.0741395011807668</v>
      </c>
      <c r="E67" s="245">
        <f t="shared" si="23"/>
        <v>0.5421504050062538</v>
      </c>
      <c r="F67" s="245">
        <f t="shared" si="23"/>
        <v>-1.3665021678864235</v>
      </c>
      <c r="G67" s="245">
        <f t="shared" si="23"/>
        <v>2.168909959310554</v>
      </c>
      <c r="H67" s="245">
        <f t="shared" si="23"/>
        <v>0.07151501194245213</v>
      </c>
      <c r="I67" s="245">
        <f t="shared" si="23"/>
        <v>0.5717033857980596</v>
      </c>
      <c r="J67" s="245">
        <f t="shared" si="23"/>
        <v>-0.9719541902628777</v>
      </c>
      <c r="K67" s="245">
        <f t="shared" si="23"/>
        <v>0.10223568370919622</v>
      </c>
      <c r="L67" s="245">
        <f t="shared" si="23"/>
        <v>-0.10606763109140616</v>
      </c>
      <c r="M67" s="245">
        <f t="shared" si="23"/>
        <v>-2.1165698635971353</v>
      </c>
      <c r="N67" s="245">
        <f t="shared" si="23"/>
        <v>0.31301055193473815</v>
      </c>
      <c r="O67" s="245">
        <f t="shared" si="23"/>
        <v>0.04128773239273187</v>
      </c>
      <c r="P67" s="245">
        <f t="shared" si="23"/>
        <v>-1.0508584770370106</v>
      </c>
      <c r="Q67" s="245">
        <f t="shared" si="23"/>
        <v>1.7510478906692697</v>
      </c>
      <c r="R67" s="245">
        <f t="shared" si="15"/>
        <v>0.1641362330734495</v>
      </c>
      <c r="S67" s="245">
        <f t="shared" si="15"/>
        <v>0.12688567414404872</v>
      </c>
      <c r="T67" s="245">
        <f t="shared" si="15"/>
        <v>0.5884303119225507</v>
      </c>
      <c r="U67" s="3" t="s">
        <v>229</v>
      </c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</row>
    <row r="68" spans="1:55" s="35" customFormat="1" ht="11.85" customHeight="1">
      <c r="A68" s="2" t="s">
        <v>233</v>
      </c>
      <c r="B68" s="245">
        <f aca="true" t="shared" si="24" ref="B68:Q68">B34/B33*100-100</f>
        <v>1.504138202413614</v>
      </c>
      <c r="C68" s="245">
        <f t="shared" si="24"/>
        <v>1.7523872596033812</v>
      </c>
      <c r="D68" s="245">
        <f t="shared" si="24"/>
        <v>1.2995943153742076</v>
      </c>
      <c r="E68" s="245">
        <f t="shared" si="24"/>
        <v>3.613988321927607</v>
      </c>
      <c r="F68" s="245">
        <f t="shared" si="24"/>
        <v>0.6650090168825358</v>
      </c>
      <c r="G68" s="245">
        <f t="shared" si="24"/>
        <v>-1.174491685591434</v>
      </c>
      <c r="H68" s="245">
        <f t="shared" si="24"/>
        <v>1.0371370968244946</v>
      </c>
      <c r="I68" s="245">
        <f t="shared" si="24"/>
        <v>3.0933976674840693</v>
      </c>
      <c r="J68" s="245">
        <f t="shared" si="24"/>
        <v>2.6065399913107257</v>
      </c>
      <c r="K68" s="245">
        <f t="shared" si="24"/>
        <v>1.742133755438033</v>
      </c>
      <c r="L68" s="245">
        <f t="shared" si="24"/>
        <v>1.7837450034617461</v>
      </c>
      <c r="M68" s="245">
        <f t="shared" si="24"/>
        <v>3.464676157549107</v>
      </c>
      <c r="N68" s="245">
        <f t="shared" si="24"/>
        <v>3.159876783447558</v>
      </c>
      <c r="O68" s="245">
        <f t="shared" si="24"/>
        <v>1.6075107019655377</v>
      </c>
      <c r="P68" s="245">
        <f t="shared" si="24"/>
        <v>1.290594660209976</v>
      </c>
      <c r="Q68" s="245">
        <f t="shared" si="24"/>
        <v>3.9556354009687453</v>
      </c>
      <c r="R68" s="245">
        <f t="shared" si="15"/>
        <v>1.7820565342072854</v>
      </c>
      <c r="S68" s="245">
        <f t="shared" si="15"/>
        <v>1.6189826672828929</v>
      </c>
      <c r="T68" s="245">
        <f t="shared" si="15"/>
        <v>3.1059372849771734</v>
      </c>
      <c r="U68" s="3" t="s">
        <v>233</v>
      </c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</row>
    <row r="69" spans="1:55" s="35" customFormat="1" ht="11.85" customHeight="1">
      <c r="A69" s="2" t="s">
        <v>234</v>
      </c>
      <c r="B69" s="245">
        <f aca="true" t="shared" si="25" ref="B69:Q76">B35/B34*100-100</f>
        <v>1.3517389837110585</v>
      </c>
      <c r="C69" s="245">
        <f t="shared" si="25"/>
        <v>0.8018639146212081</v>
      </c>
      <c r="D69" s="245">
        <f t="shared" si="25"/>
        <v>2.153235038173392</v>
      </c>
      <c r="E69" s="245">
        <f t="shared" si="25"/>
        <v>0.13818374475933126</v>
      </c>
      <c r="F69" s="245">
        <f t="shared" si="25"/>
        <v>-0.6837406516519877</v>
      </c>
      <c r="G69" s="245">
        <f t="shared" si="25"/>
        <v>0.8295691637635372</v>
      </c>
      <c r="H69" s="245">
        <f t="shared" si="25"/>
        <v>-0.5512822869516754</v>
      </c>
      <c r="I69" s="245">
        <f t="shared" si="25"/>
        <v>-0.20361947559479177</v>
      </c>
      <c r="J69" s="245">
        <f t="shared" si="25"/>
        <v>-1.427469872909498</v>
      </c>
      <c r="K69" s="245">
        <f t="shared" si="25"/>
        <v>0.6235692226489675</v>
      </c>
      <c r="L69" s="245">
        <f t="shared" si="25"/>
        <v>1.7206693011354304</v>
      </c>
      <c r="M69" s="245">
        <f t="shared" si="25"/>
        <v>0.02018564967760028</v>
      </c>
      <c r="N69" s="245">
        <f t="shared" si="25"/>
        <v>1.73992447839521</v>
      </c>
      <c r="O69" s="245">
        <f t="shared" si="25"/>
        <v>0.3749392750712133</v>
      </c>
      <c r="P69" s="245">
        <f t="shared" si="25"/>
        <v>0.004457588147289471</v>
      </c>
      <c r="Q69" s="245">
        <f t="shared" si="25"/>
        <v>0.536622912313689</v>
      </c>
      <c r="R69" s="245">
        <f t="shared" si="15"/>
        <v>0.623867981485219</v>
      </c>
      <c r="S69" s="245">
        <f t="shared" si="15"/>
        <v>0.49518820954628495</v>
      </c>
      <c r="T69" s="245">
        <f t="shared" si="15"/>
        <v>0.7480119640666487</v>
      </c>
      <c r="U69" s="3" t="s">
        <v>234</v>
      </c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</row>
    <row r="70" spans="1:21" ht="12.75">
      <c r="A70" s="2" t="s">
        <v>251</v>
      </c>
      <c r="B70" s="245">
        <f t="shared" si="25"/>
        <v>-0.03244906920264157</v>
      </c>
      <c r="C70" s="245">
        <f t="shared" si="25"/>
        <v>1.566435671037297</v>
      </c>
      <c r="D70" s="245">
        <f t="shared" si="25"/>
        <v>3.5847328254378965</v>
      </c>
      <c r="E70" s="245">
        <f t="shared" si="25"/>
        <v>1.3255539880693021</v>
      </c>
      <c r="F70" s="245">
        <f t="shared" si="25"/>
        <v>0.5817088651443072</v>
      </c>
      <c r="G70" s="245">
        <f t="shared" si="25"/>
        <v>0.7902817539487046</v>
      </c>
      <c r="H70" s="245">
        <f t="shared" si="25"/>
        <v>1.7235216889315126</v>
      </c>
      <c r="I70" s="245">
        <f t="shared" si="25"/>
        <v>1.0366678952027968</v>
      </c>
      <c r="J70" s="245">
        <f t="shared" si="25"/>
        <v>5.235532491472597</v>
      </c>
      <c r="K70" s="245">
        <f t="shared" si="25"/>
        <v>0.5116601937431966</v>
      </c>
      <c r="L70" s="245">
        <f t="shared" si="25"/>
        <v>0.42784480326440644</v>
      </c>
      <c r="M70" s="245">
        <f t="shared" si="25"/>
        <v>-0.9288105418809636</v>
      </c>
      <c r="N70" s="245">
        <f t="shared" si="25"/>
        <v>1.4715706163939188</v>
      </c>
      <c r="O70" s="245">
        <f t="shared" si="25"/>
        <v>1.526482684271997</v>
      </c>
      <c r="P70" s="245">
        <f t="shared" si="25"/>
        <v>1.3469512497734826</v>
      </c>
      <c r="Q70" s="245">
        <f t="shared" si="25"/>
        <v>1.1650234914146012</v>
      </c>
      <c r="R70" s="245">
        <f t="shared" si="15"/>
        <v>1.4099999999999966</v>
      </c>
      <c r="S70" s="245">
        <f t="shared" si="15"/>
        <v>1.2831756851364986</v>
      </c>
      <c r="T70" s="245">
        <f t="shared" si="15"/>
        <v>1.348807304056507</v>
      </c>
      <c r="U70" s="3" t="s">
        <v>251</v>
      </c>
    </row>
    <row r="71" spans="1:21" ht="12.75">
      <c r="A71" s="2" t="s">
        <v>267</v>
      </c>
      <c r="B71" s="245">
        <f t="shared" si="25"/>
        <v>2.944067636566203</v>
      </c>
      <c r="C71" s="245">
        <f t="shared" si="25"/>
        <v>3.0577898459123816</v>
      </c>
      <c r="D71" s="245">
        <f t="shared" si="25"/>
        <v>2.9025729554754918</v>
      </c>
      <c r="E71" s="245">
        <f t="shared" si="25"/>
        <v>2.171095400483594</v>
      </c>
      <c r="F71" s="245">
        <f t="shared" si="25"/>
        <v>0.6749882867461281</v>
      </c>
      <c r="G71" s="245">
        <f t="shared" si="25"/>
        <v>0.5961112187221858</v>
      </c>
      <c r="H71" s="245">
        <f t="shared" si="25"/>
        <v>1.6429084338352595</v>
      </c>
      <c r="I71" s="245">
        <f t="shared" si="25"/>
        <v>4.34607579283788</v>
      </c>
      <c r="J71" s="245">
        <f t="shared" si="25"/>
        <v>0.6339710803913761</v>
      </c>
      <c r="K71" s="245">
        <f t="shared" si="25"/>
        <v>2.334793017341582</v>
      </c>
      <c r="L71" s="245">
        <f t="shared" si="25"/>
        <v>1.1067073335694744</v>
      </c>
      <c r="M71" s="245">
        <f t="shared" si="25"/>
        <v>1.9924355255892294</v>
      </c>
      <c r="N71" s="245">
        <f t="shared" si="25"/>
        <v>2.3309278258988115</v>
      </c>
      <c r="O71" s="245">
        <f t="shared" si="25"/>
        <v>1.553043437357715</v>
      </c>
      <c r="P71" s="245">
        <f t="shared" si="25"/>
        <v>2.358194363375347</v>
      </c>
      <c r="Q71" s="245">
        <f t="shared" si="25"/>
        <v>2.502165671837787</v>
      </c>
      <c r="R71" s="245">
        <f t="shared" si="15"/>
        <v>2.2976037866088177</v>
      </c>
      <c r="S71" s="245">
        <f t="shared" si="15"/>
        <v>2.2242334130122288</v>
      </c>
      <c r="T71" s="245">
        <f t="shared" si="15"/>
        <v>2.4391464756888865</v>
      </c>
      <c r="U71" s="3" t="s">
        <v>267</v>
      </c>
    </row>
    <row r="72" spans="1:21" ht="12.75">
      <c r="A72" s="2" t="s">
        <v>268</v>
      </c>
      <c r="B72" s="245">
        <f t="shared" si="25"/>
        <v>1.6200279833122408</v>
      </c>
      <c r="C72" s="245">
        <f t="shared" si="25"/>
        <v>-0.139042707784526</v>
      </c>
      <c r="D72" s="245">
        <f t="shared" si="25"/>
        <v>2.5079859300178384</v>
      </c>
      <c r="E72" s="245">
        <f t="shared" si="25"/>
        <v>0.12912421405656005</v>
      </c>
      <c r="F72" s="245">
        <f t="shared" si="25"/>
        <v>-0.5509718074794279</v>
      </c>
      <c r="G72" s="245">
        <f t="shared" si="25"/>
        <v>-0.9754518343411718</v>
      </c>
      <c r="H72" s="245">
        <f t="shared" si="25"/>
        <v>0.10062832859274806</v>
      </c>
      <c r="I72" s="245">
        <f t="shared" si="25"/>
        <v>-1.8496162741563893</v>
      </c>
      <c r="J72" s="245">
        <f t="shared" si="25"/>
        <v>1.0086267632948136</v>
      </c>
      <c r="K72" s="245">
        <f t="shared" si="25"/>
        <v>1.164094273174328</v>
      </c>
      <c r="L72" s="245">
        <f t="shared" si="25"/>
        <v>-0.09107500536936186</v>
      </c>
      <c r="M72" s="245">
        <f t="shared" si="25"/>
        <v>-0.2619614167855673</v>
      </c>
      <c r="N72" s="245">
        <f t="shared" si="25"/>
        <v>0.7430552925284246</v>
      </c>
      <c r="O72" s="245">
        <f t="shared" si="25"/>
        <v>0.11014532581093306</v>
      </c>
      <c r="P72" s="245">
        <f t="shared" si="25"/>
        <v>0.16378310356905956</v>
      </c>
      <c r="Q72" s="245">
        <f t="shared" si="25"/>
        <v>0.09781181785437809</v>
      </c>
      <c r="R72" s="245">
        <f t="shared" si="15"/>
        <v>0.6747638326585701</v>
      </c>
      <c r="S72" s="245">
        <f t="shared" si="15"/>
        <v>0.6374927550451019</v>
      </c>
      <c r="T72" s="245">
        <f t="shared" si="15"/>
        <v>0.08914918545266914</v>
      </c>
      <c r="U72" s="3" t="s">
        <v>268</v>
      </c>
    </row>
    <row r="73" spans="1:21" ht="12.75">
      <c r="A73" s="2" t="s">
        <v>270</v>
      </c>
      <c r="B73" s="245">
        <f t="shared" si="25"/>
        <v>-0.7498310602610587</v>
      </c>
      <c r="C73" s="245">
        <f t="shared" si="25"/>
        <v>1.2904320880833495</v>
      </c>
      <c r="D73" s="245">
        <f t="shared" si="25"/>
        <v>2.1648924480304004</v>
      </c>
      <c r="E73" s="245">
        <f t="shared" si="25"/>
        <v>1.3434622971639953</v>
      </c>
      <c r="F73" s="245">
        <f t="shared" si="25"/>
        <v>-1.4460257853615985</v>
      </c>
      <c r="G73" s="245">
        <f t="shared" si="25"/>
        <v>2.703065026188739</v>
      </c>
      <c r="H73" s="245">
        <f t="shared" si="25"/>
        <v>1.1016286865624068</v>
      </c>
      <c r="I73" s="245">
        <f t="shared" si="25"/>
        <v>4.461867792632489</v>
      </c>
      <c r="J73" s="245">
        <f t="shared" si="25"/>
        <v>1.9227491927714624</v>
      </c>
      <c r="K73" s="245">
        <f t="shared" si="25"/>
        <v>-0.0869023504001376</v>
      </c>
      <c r="L73" s="245">
        <f t="shared" si="25"/>
        <v>0.20827651245394918</v>
      </c>
      <c r="M73" s="245">
        <f t="shared" si="25"/>
        <v>-1.600850812095615</v>
      </c>
      <c r="N73" s="245">
        <f t="shared" si="25"/>
        <v>1.596302529278276</v>
      </c>
      <c r="O73" s="245">
        <f t="shared" si="25"/>
        <v>2.204094530664676</v>
      </c>
      <c r="P73" s="245">
        <f t="shared" si="25"/>
        <v>2.1458678240324502</v>
      </c>
      <c r="Q73" s="245">
        <f t="shared" si="25"/>
        <v>0.3453094080816186</v>
      </c>
      <c r="R73" s="245">
        <f t="shared" si="15"/>
        <v>0.8330141708157868</v>
      </c>
      <c r="S73" s="245">
        <f t="shared" si="15"/>
        <v>0.6095950811210002</v>
      </c>
      <c r="T73" s="245">
        <f t="shared" si="15"/>
        <v>1.7865974080240221</v>
      </c>
      <c r="U73" s="3" t="s">
        <v>270</v>
      </c>
    </row>
    <row r="74" spans="1:21" ht="12.4" customHeight="1">
      <c r="A74" s="2" t="s">
        <v>272</v>
      </c>
      <c r="B74" s="245">
        <f t="shared" si="25"/>
        <v>-4.89666548340476</v>
      </c>
      <c r="C74" s="245">
        <f t="shared" si="25"/>
        <v>-3.934694920294845</v>
      </c>
      <c r="D74" s="245">
        <f t="shared" si="25"/>
        <v>-2.530325866370731</v>
      </c>
      <c r="E74" s="245">
        <f t="shared" si="25"/>
        <v>-2.6077457400025565</v>
      </c>
      <c r="F74" s="245">
        <f t="shared" si="25"/>
        <v>-4.847599976901904</v>
      </c>
      <c r="G74" s="245">
        <f t="shared" si="25"/>
        <v>-5.07725815875321</v>
      </c>
      <c r="H74" s="245">
        <f t="shared" si="25"/>
        <v>-4.923658602669974</v>
      </c>
      <c r="I74" s="245">
        <f t="shared" si="25"/>
        <v>-3.35690489301129</v>
      </c>
      <c r="J74" s="245">
        <f t="shared" si="25"/>
        <v>-4.072159761899954</v>
      </c>
      <c r="K74" s="245">
        <f t="shared" si="25"/>
        <v>-3.069471054373736</v>
      </c>
      <c r="L74" s="245">
        <f t="shared" si="25"/>
        <v>-3.6424648742798524</v>
      </c>
      <c r="M74" s="245">
        <f t="shared" si="25"/>
        <v>-4.565938021709954</v>
      </c>
      <c r="N74" s="245">
        <f t="shared" si="25"/>
        <v>-3.2652100686827623</v>
      </c>
      <c r="O74" s="245">
        <f t="shared" si="25"/>
        <v>-1.6933578984154565</v>
      </c>
      <c r="P74" s="245">
        <f t="shared" si="25"/>
        <v>-1.9315449219439245</v>
      </c>
      <c r="Q74" s="245">
        <f t="shared" si="25"/>
        <v>-2.5205180298250696</v>
      </c>
      <c r="R74" s="245">
        <f t="shared" si="15"/>
        <v>-3.7698224290190865</v>
      </c>
      <c r="S74" s="245">
        <f t="shared" si="15"/>
        <v>-3.985360780719958</v>
      </c>
      <c r="T74" s="245">
        <f t="shared" si="15"/>
        <v>-2.7555961370035504</v>
      </c>
      <c r="U74" s="3" t="s">
        <v>272</v>
      </c>
    </row>
    <row r="75" spans="1:21" ht="12.75">
      <c r="A75" s="2" t="s">
        <v>275</v>
      </c>
      <c r="B75" s="245">
        <f t="shared" si="25"/>
        <v>3.1173461892312986</v>
      </c>
      <c r="C75" s="245">
        <f t="shared" si="25"/>
        <v>2.584309799822492</v>
      </c>
      <c r="D75" s="245">
        <f t="shared" si="25"/>
        <v>3.1214036718310467</v>
      </c>
      <c r="E75" s="245">
        <f t="shared" si="25"/>
        <v>2.126318049366631</v>
      </c>
      <c r="F75" s="245">
        <f t="shared" si="25"/>
        <v>6.455071420539028</v>
      </c>
      <c r="G75" s="245">
        <f t="shared" si="25"/>
        <v>3.4906060327024306</v>
      </c>
      <c r="H75" s="245">
        <f t="shared" si="25"/>
        <v>2.379322488935614</v>
      </c>
      <c r="I75" s="245">
        <f t="shared" si="25"/>
        <v>2.3043099773303055</v>
      </c>
      <c r="J75" s="245">
        <f t="shared" si="25"/>
        <v>0.531955436743317</v>
      </c>
      <c r="K75" s="245">
        <f t="shared" si="25"/>
        <v>1.7848203753859195</v>
      </c>
      <c r="L75" s="245">
        <f t="shared" si="25"/>
        <v>8.541608735423893</v>
      </c>
      <c r="M75" s="245">
        <f t="shared" si="25"/>
        <v>1.5408163198340503</v>
      </c>
      <c r="N75" s="245">
        <f t="shared" si="25"/>
        <v>2.2834126985790135</v>
      </c>
      <c r="O75" s="245">
        <f t="shared" si="25"/>
        <v>2.9402604142042037</v>
      </c>
      <c r="P75" s="245">
        <f t="shared" si="25"/>
        <v>0.9494380754414351</v>
      </c>
      <c r="Q75" s="245">
        <f t="shared" si="25"/>
        <v>2.5869690787185533</v>
      </c>
      <c r="R75" s="245">
        <f t="shared" si="15"/>
        <v>2.575488454706914</v>
      </c>
      <c r="S75" s="245">
        <f t="shared" si="15"/>
        <v>2.559466562447284</v>
      </c>
      <c r="T75" s="245">
        <f t="shared" si="15"/>
        <v>2.4143085675185887</v>
      </c>
      <c r="U75" s="3" t="s">
        <v>275</v>
      </c>
    </row>
    <row r="76" spans="1:21" ht="12.75">
      <c r="A76" s="2" t="s">
        <v>277</v>
      </c>
      <c r="B76" s="245">
        <f t="shared" si="25"/>
        <v>0.2739480964044674</v>
      </c>
      <c r="C76" s="245">
        <f t="shared" si="25"/>
        <v>0.7609938827820741</v>
      </c>
      <c r="D76" s="245">
        <f t="shared" si="25"/>
        <v>3.3772448334634646</v>
      </c>
      <c r="E76" s="245">
        <f t="shared" si="25"/>
        <v>2.0144529878069193</v>
      </c>
      <c r="F76" s="245">
        <f t="shared" si="25"/>
        <v>4.802393220164134</v>
      </c>
      <c r="G76" s="245">
        <f t="shared" si="25"/>
        <v>3.2693938804238627</v>
      </c>
      <c r="H76" s="245">
        <f t="shared" si="25"/>
        <v>0.37137055988492307</v>
      </c>
      <c r="I76" s="245">
        <f t="shared" si="25"/>
        <v>-0.8239142318511767</v>
      </c>
      <c r="J76" s="245">
        <f t="shared" si="25"/>
        <v>-0.1527333713522694</v>
      </c>
      <c r="K76" s="245">
        <f t="shared" si="25"/>
        <v>0.23043878003092289</v>
      </c>
      <c r="L76" s="245">
        <f t="shared" si="25"/>
        <v>-1.3851297724749685</v>
      </c>
      <c r="M76" s="245">
        <f t="shared" si="25"/>
        <v>1.0644380074446502</v>
      </c>
      <c r="N76" s="245">
        <f t="shared" si="25"/>
        <v>1.8890688783100416</v>
      </c>
      <c r="O76" s="245">
        <f t="shared" si="25"/>
        <v>2.0301840937440545</v>
      </c>
      <c r="P76" s="245">
        <f t="shared" si="25"/>
        <v>0.2478441069588797</v>
      </c>
      <c r="Q76" s="245">
        <f t="shared" si="25"/>
        <v>1.1241915066831325</v>
      </c>
      <c r="R76" s="245">
        <f t="shared" si="15"/>
        <v>0.7118807118807098</v>
      </c>
      <c r="S76" s="245">
        <f t="shared" si="15"/>
        <v>0.44739536461158025</v>
      </c>
      <c r="T76" s="245">
        <f t="shared" si="15"/>
        <v>1.4729884425045867</v>
      </c>
      <c r="U76" s="3" t="s">
        <v>277</v>
      </c>
    </row>
  </sheetData>
  <mergeCells count="25">
    <mergeCell ref="A5:A7"/>
    <mergeCell ref="B5:B7"/>
    <mergeCell ref="C5:C7"/>
    <mergeCell ref="D5:D7"/>
    <mergeCell ref="E5:E7"/>
    <mergeCell ref="L5:L7"/>
    <mergeCell ref="B9:K9"/>
    <mergeCell ref="L9:T9"/>
    <mergeCell ref="B44:K44"/>
    <mergeCell ref="L44:T44"/>
    <mergeCell ref="F5:F7"/>
    <mergeCell ref="G5:G7"/>
    <mergeCell ref="H5:H7"/>
    <mergeCell ref="I5:I7"/>
    <mergeCell ref="J5:J7"/>
    <mergeCell ref="K5:K7"/>
    <mergeCell ref="S5:S7"/>
    <mergeCell ref="T5:T7"/>
    <mergeCell ref="U5:U7"/>
    <mergeCell ref="M5:M7"/>
    <mergeCell ref="N5:N7"/>
    <mergeCell ref="O5:O7"/>
    <mergeCell ref="P5:P7"/>
    <mergeCell ref="Q5:Q7"/>
    <mergeCell ref="R5:R7"/>
  </mergeCells>
  <printOptions horizontalCentered="1"/>
  <pageMargins left="0.7086614173228347" right="0.7086614173228347" top="0.5905511811023623" bottom="0.7086614173228347" header="0.07874015748031496" footer="0.07874015748031496"/>
  <pageSetup horizontalDpi="600" verticalDpi="600" orientation="portrait" paperSize="9" scale="86" r:id="rId1"/>
  <headerFooter differentOddEven="1">
    <oddHeader>&amp;C44</oddHeader>
    <evenHeader>&amp;C45</evenHeader>
  </headerFooter>
  <colBreaks count="1" manualBreakCount="1">
    <brk id="11" max="16383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C76"/>
  <sheetViews>
    <sheetView zoomScaleSheetLayoutView="90" workbookViewId="0" topLeftCell="A1">
      <pane ySplit="7" topLeftCell="A8" activePane="bottomLeft" state="frozen"/>
      <selection pane="topLeft" activeCell="E29" sqref="E29"/>
      <selection pane="bottomLeft" activeCell="V1" sqref="V1"/>
    </sheetView>
  </sheetViews>
  <sheetFormatPr defaultColWidth="11.421875" defaultRowHeight="12.75"/>
  <cols>
    <col min="1" max="1" width="5.57421875" style="5" customWidth="1"/>
    <col min="2" max="9" width="8.8515625" style="5" customWidth="1"/>
    <col min="10" max="12" width="8.8515625" style="29" customWidth="1"/>
    <col min="13" max="17" width="8.8515625" style="5" customWidth="1"/>
    <col min="18" max="20" width="10.7109375" style="5" customWidth="1"/>
    <col min="21" max="21" width="5.57421875" style="40" customWidth="1"/>
    <col min="22" max="16384" width="11.421875" style="5" customWidth="1"/>
  </cols>
  <sheetData>
    <row r="1" spans="1:21" ht="7.5" customHeight="1">
      <c r="A1" s="11"/>
      <c r="U1" s="13"/>
    </row>
    <row r="2" ht="7.5" customHeight="1"/>
    <row r="3" spans="11:21" s="30" customFormat="1" ht="15.2" customHeight="1">
      <c r="K3" s="31" t="s">
        <v>232</v>
      </c>
      <c r="L3" s="32" t="s">
        <v>283</v>
      </c>
      <c r="U3" s="33"/>
    </row>
    <row r="4" spans="1:21" s="35" customFormat="1" ht="11.85" customHeight="1">
      <c r="A4" s="34"/>
      <c r="E4" s="34"/>
      <c r="I4" s="34"/>
      <c r="J4" s="36"/>
      <c r="K4" s="37"/>
      <c r="L4" s="38"/>
      <c r="U4" s="39"/>
    </row>
    <row r="5" spans="1:21" s="40" customFormat="1" ht="12.75" customHeight="1">
      <c r="A5" s="415" t="s">
        <v>0</v>
      </c>
      <c r="B5" s="413" t="s">
        <v>12</v>
      </c>
      <c r="C5" s="413" t="s">
        <v>9</v>
      </c>
      <c r="D5" s="413" t="s">
        <v>92</v>
      </c>
      <c r="E5" s="410" t="s">
        <v>13</v>
      </c>
      <c r="F5" s="413" t="s">
        <v>14</v>
      </c>
      <c r="G5" s="413" t="s">
        <v>15</v>
      </c>
      <c r="H5" s="413" t="s">
        <v>16</v>
      </c>
      <c r="I5" s="413" t="s">
        <v>17</v>
      </c>
      <c r="J5" s="413" t="s">
        <v>18</v>
      </c>
      <c r="K5" s="413" t="s">
        <v>19</v>
      </c>
      <c r="L5" s="413" t="s">
        <v>20</v>
      </c>
      <c r="M5" s="413" t="s">
        <v>21</v>
      </c>
      <c r="N5" s="413" t="s">
        <v>22</v>
      </c>
      <c r="O5" s="413" t="s">
        <v>23</v>
      </c>
      <c r="P5" s="413" t="s">
        <v>24</v>
      </c>
      <c r="Q5" s="413" t="s">
        <v>25</v>
      </c>
      <c r="R5" s="413" t="s">
        <v>136</v>
      </c>
      <c r="S5" s="414" t="s">
        <v>285</v>
      </c>
      <c r="T5" s="414" t="s">
        <v>286</v>
      </c>
      <c r="U5" s="349" t="s">
        <v>0</v>
      </c>
    </row>
    <row r="6" spans="1:21" s="40" customFormat="1" ht="12.75" customHeight="1">
      <c r="A6" s="416"/>
      <c r="B6" s="413"/>
      <c r="C6" s="413"/>
      <c r="D6" s="413"/>
      <c r="E6" s="411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4"/>
      <c r="T6" s="414"/>
      <c r="U6" s="408"/>
    </row>
    <row r="7" spans="1:21" s="41" customFormat="1" ht="12.75" customHeight="1">
      <c r="A7" s="417"/>
      <c r="B7" s="413"/>
      <c r="C7" s="413"/>
      <c r="D7" s="413"/>
      <c r="E7" s="412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4"/>
      <c r="T7" s="414"/>
      <c r="U7" s="409"/>
    </row>
    <row r="8" spans="4:21" s="35" customFormat="1" ht="6.75" customHeight="1">
      <c r="D8" s="42"/>
      <c r="E8" s="42"/>
      <c r="G8" s="42"/>
      <c r="I8" s="42"/>
      <c r="J8" s="42"/>
      <c r="K8" s="42"/>
      <c r="L8" s="42"/>
      <c r="M8" s="42"/>
      <c r="O8" s="42"/>
      <c r="S8" s="42"/>
      <c r="U8" s="39"/>
    </row>
    <row r="9" spans="2:20" s="34" customFormat="1" ht="11.85" customHeight="1">
      <c r="B9" s="365" t="s">
        <v>453</v>
      </c>
      <c r="C9" s="365"/>
      <c r="D9" s="365"/>
      <c r="E9" s="365"/>
      <c r="F9" s="365"/>
      <c r="G9" s="365"/>
      <c r="H9" s="365"/>
      <c r="I9" s="365"/>
      <c r="J9" s="365"/>
      <c r="K9" s="365"/>
      <c r="L9" s="365" t="s">
        <v>452</v>
      </c>
      <c r="M9" s="365"/>
      <c r="N9" s="365"/>
      <c r="O9" s="365"/>
      <c r="P9" s="365"/>
      <c r="Q9" s="365"/>
      <c r="R9" s="365"/>
      <c r="S9" s="365"/>
      <c r="T9" s="365"/>
    </row>
    <row r="10" spans="1:21" s="34" customFormat="1" ht="6.2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</row>
    <row r="11" spans="1:21" s="34" customFormat="1" ht="11.85" customHeight="1">
      <c r="A11" s="2" t="s">
        <v>138</v>
      </c>
      <c r="B11" s="87">
        <v>5174.482</v>
      </c>
      <c r="C11" s="44">
        <v>6059.343</v>
      </c>
      <c r="D11" s="44">
        <v>1705.996</v>
      </c>
      <c r="E11" s="44">
        <v>1191.082</v>
      </c>
      <c r="F11" s="44">
        <v>397.839</v>
      </c>
      <c r="G11" s="44">
        <v>1022.885</v>
      </c>
      <c r="H11" s="44">
        <v>2958.077</v>
      </c>
      <c r="I11" s="44">
        <v>836.201</v>
      </c>
      <c r="J11" s="44">
        <v>3300.68</v>
      </c>
      <c r="K11" s="44">
        <v>8072.606</v>
      </c>
      <c r="L11" s="44">
        <v>1683.924</v>
      </c>
      <c r="M11" s="44">
        <v>484.065</v>
      </c>
      <c r="N11" s="44">
        <v>2257.063</v>
      </c>
      <c r="O11" s="44">
        <v>1277.913</v>
      </c>
      <c r="P11" s="44">
        <v>1221.232</v>
      </c>
      <c r="Q11" s="44">
        <v>1227.612</v>
      </c>
      <c r="R11" s="44">
        <v>38871</v>
      </c>
      <c r="S11" s="44">
        <v>30375.133</v>
      </c>
      <c r="T11" s="44">
        <v>6789.871</v>
      </c>
      <c r="U11" s="3" t="s">
        <v>138</v>
      </c>
    </row>
    <row r="12" spans="1:21" s="34" customFormat="1" ht="11.85" customHeight="1">
      <c r="A12" s="2" t="s">
        <v>139</v>
      </c>
      <c r="B12" s="87">
        <v>5230.587</v>
      </c>
      <c r="C12" s="44">
        <v>6138.698</v>
      </c>
      <c r="D12" s="44">
        <v>1678.583</v>
      </c>
      <c r="E12" s="44">
        <v>1063.229</v>
      </c>
      <c r="F12" s="44">
        <v>402.693</v>
      </c>
      <c r="G12" s="44">
        <v>1038.608</v>
      </c>
      <c r="H12" s="44">
        <v>2998.321</v>
      </c>
      <c r="I12" s="44">
        <v>752.703</v>
      </c>
      <c r="J12" s="44">
        <v>3348.809</v>
      </c>
      <c r="K12" s="44">
        <v>8145.816</v>
      </c>
      <c r="L12" s="44">
        <v>1694.778</v>
      </c>
      <c r="M12" s="44">
        <v>485.837</v>
      </c>
      <c r="N12" s="44">
        <v>1968.74</v>
      </c>
      <c r="O12" s="44">
        <v>1133.979</v>
      </c>
      <c r="P12" s="44">
        <v>1231.862</v>
      </c>
      <c r="Q12" s="44">
        <v>1046.757</v>
      </c>
      <c r="R12" s="44">
        <v>38360</v>
      </c>
      <c r="S12" s="44">
        <v>30716.009</v>
      </c>
      <c r="T12" s="44">
        <v>5965.408</v>
      </c>
      <c r="U12" s="3" t="s">
        <v>139</v>
      </c>
    </row>
    <row r="13" spans="1:21" s="34" customFormat="1" ht="11.85" customHeight="1">
      <c r="A13" s="2" t="s">
        <v>140</v>
      </c>
      <c r="B13" s="87">
        <v>5149.468</v>
      </c>
      <c r="C13" s="44">
        <v>6087.645</v>
      </c>
      <c r="D13" s="44">
        <v>1670.743</v>
      </c>
      <c r="E13" s="44">
        <v>1031.514</v>
      </c>
      <c r="F13" s="44">
        <v>397.753</v>
      </c>
      <c r="G13" s="44">
        <v>1033.083</v>
      </c>
      <c r="H13" s="44">
        <v>2970.772</v>
      </c>
      <c r="I13" s="44">
        <v>738.476</v>
      </c>
      <c r="J13" s="44">
        <v>3331.049</v>
      </c>
      <c r="K13" s="44">
        <v>8037.539</v>
      </c>
      <c r="L13" s="44">
        <v>1675.85</v>
      </c>
      <c r="M13" s="44">
        <v>478.276</v>
      </c>
      <c r="N13" s="44">
        <v>1908.452</v>
      </c>
      <c r="O13" s="44">
        <v>1106.875</v>
      </c>
      <c r="P13" s="44">
        <v>1221.45</v>
      </c>
      <c r="Q13" s="44">
        <v>1024.055</v>
      </c>
      <c r="R13" s="44">
        <v>37863</v>
      </c>
      <c r="S13" s="44">
        <v>30382.885</v>
      </c>
      <c r="T13" s="44">
        <v>5809.372</v>
      </c>
      <c r="U13" s="3" t="s">
        <v>140</v>
      </c>
    </row>
    <row r="14" spans="1:21" s="34" customFormat="1" ht="11.85" customHeight="1">
      <c r="A14" s="2" t="s">
        <v>141</v>
      </c>
      <c r="B14" s="87">
        <v>5104.322</v>
      </c>
      <c r="C14" s="44">
        <v>6087.147</v>
      </c>
      <c r="D14" s="44">
        <v>1659.852</v>
      </c>
      <c r="E14" s="44">
        <v>1063.466</v>
      </c>
      <c r="F14" s="44">
        <v>393.539</v>
      </c>
      <c r="G14" s="44">
        <v>1031.27</v>
      </c>
      <c r="H14" s="44">
        <v>2955.91</v>
      </c>
      <c r="I14" s="44">
        <v>761.807</v>
      </c>
      <c r="J14" s="44">
        <v>3341.623</v>
      </c>
      <c r="K14" s="44">
        <v>7960.426</v>
      </c>
      <c r="L14" s="44">
        <v>1676.059</v>
      </c>
      <c r="M14" s="44">
        <v>477.027</v>
      </c>
      <c r="N14" s="44">
        <v>1963.949</v>
      </c>
      <c r="O14" s="44">
        <v>1130.298</v>
      </c>
      <c r="P14" s="44">
        <v>1220.322</v>
      </c>
      <c r="Q14" s="44">
        <v>1051.983</v>
      </c>
      <c r="R14" s="44">
        <v>37879</v>
      </c>
      <c r="S14" s="44">
        <v>30247.645</v>
      </c>
      <c r="T14" s="44">
        <v>5971.503</v>
      </c>
      <c r="U14" s="3" t="s">
        <v>141</v>
      </c>
    </row>
    <row r="15" spans="1:21" s="34" customFormat="1" ht="11.85" customHeight="1">
      <c r="A15" s="2" t="s">
        <v>142</v>
      </c>
      <c r="B15" s="87">
        <v>5116.342</v>
      </c>
      <c r="C15" s="44">
        <v>6091.602</v>
      </c>
      <c r="D15" s="44">
        <v>1661.326</v>
      </c>
      <c r="E15" s="44">
        <v>1088.846</v>
      </c>
      <c r="F15" s="44">
        <v>384.902</v>
      </c>
      <c r="G15" s="44">
        <v>1020.247</v>
      </c>
      <c r="H15" s="44">
        <v>2951.863</v>
      </c>
      <c r="I15" s="44">
        <v>784.331</v>
      </c>
      <c r="J15" s="44">
        <v>3377.597</v>
      </c>
      <c r="K15" s="44">
        <v>7934.203</v>
      </c>
      <c r="L15" s="44">
        <v>1686.962</v>
      </c>
      <c r="M15" s="44">
        <v>480.297</v>
      </c>
      <c r="N15" s="44">
        <v>2020.435</v>
      </c>
      <c r="O15" s="44">
        <v>1149.082</v>
      </c>
      <c r="P15" s="44">
        <v>1228.035</v>
      </c>
      <c r="Q15" s="44">
        <v>1065.93</v>
      </c>
      <c r="R15" s="44">
        <v>38042</v>
      </c>
      <c r="S15" s="44">
        <v>30272.05</v>
      </c>
      <c r="T15" s="44">
        <v>6108.624</v>
      </c>
      <c r="U15" s="3" t="s">
        <v>142</v>
      </c>
    </row>
    <row r="16" spans="1:21" s="34" customFormat="1" ht="11.85" customHeight="1">
      <c r="A16" s="2" t="s">
        <v>143</v>
      </c>
      <c r="B16" s="87">
        <v>5152.304</v>
      </c>
      <c r="C16" s="44">
        <v>6081.074</v>
      </c>
      <c r="D16" s="44">
        <v>1635.439</v>
      </c>
      <c r="E16" s="44">
        <v>1087.414</v>
      </c>
      <c r="F16" s="44">
        <v>379.599</v>
      </c>
      <c r="G16" s="44">
        <v>1013.7</v>
      </c>
      <c r="H16" s="44">
        <v>2965.61</v>
      </c>
      <c r="I16" s="44">
        <v>776.632</v>
      </c>
      <c r="J16" s="44">
        <v>3378.732</v>
      </c>
      <c r="K16" s="44">
        <v>7971.623</v>
      </c>
      <c r="L16" s="44">
        <v>1695.5</v>
      </c>
      <c r="M16" s="44">
        <v>482.283</v>
      </c>
      <c r="N16" s="44">
        <v>2020.763</v>
      </c>
      <c r="O16" s="44">
        <v>1129.624</v>
      </c>
      <c r="P16" s="44">
        <v>1233.522</v>
      </c>
      <c r="Q16" s="44">
        <v>1053.181</v>
      </c>
      <c r="R16" s="44">
        <v>38057</v>
      </c>
      <c r="S16" s="44">
        <v>30353.947</v>
      </c>
      <c r="T16" s="44">
        <v>6067.614</v>
      </c>
      <c r="U16" s="3" t="s">
        <v>143</v>
      </c>
    </row>
    <row r="17" spans="1:21" s="34" customFormat="1" ht="11.85" customHeight="1">
      <c r="A17" s="2" t="s">
        <v>144</v>
      </c>
      <c r="B17" s="87">
        <v>5180.392</v>
      </c>
      <c r="C17" s="44">
        <v>6088.601</v>
      </c>
      <c r="D17" s="44">
        <v>1601.119</v>
      </c>
      <c r="E17" s="44">
        <v>1087.396</v>
      </c>
      <c r="F17" s="44">
        <v>381.214</v>
      </c>
      <c r="G17" s="44">
        <v>1007.467</v>
      </c>
      <c r="H17" s="44">
        <v>2961.675</v>
      </c>
      <c r="I17" s="44">
        <v>763.711</v>
      </c>
      <c r="J17" s="44">
        <v>3385.222</v>
      </c>
      <c r="K17" s="44">
        <v>8026.778</v>
      </c>
      <c r="L17" s="44">
        <v>1698.455</v>
      </c>
      <c r="M17" s="44">
        <v>482.293</v>
      </c>
      <c r="N17" s="44">
        <v>1993.92</v>
      </c>
      <c r="O17" s="44">
        <v>1107.44</v>
      </c>
      <c r="P17" s="44">
        <v>1231.654</v>
      </c>
      <c r="Q17" s="44">
        <v>1042.663</v>
      </c>
      <c r="R17" s="44">
        <v>38040</v>
      </c>
      <c r="S17" s="44">
        <v>30443.751</v>
      </c>
      <c r="T17" s="44">
        <v>5995.13</v>
      </c>
      <c r="U17" s="3" t="s">
        <v>144</v>
      </c>
    </row>
    <row r="18" spans="1:21" s="34" customFormat="1" ht="11.85" customHeight="1">
      <c r="A18" s="2" t="s">
        <v>145</v>
      </c>
      <c r="B18" s="87">
        <v>5252.099</v>
      </c>
      <c r="C18" s="44">
        <v>6211.744</v>
      </c>
      <c r="D18" s="44">
        <v>1588.911</v>
      </c>
      <c r="E18" s="44">
        <v>1082.984</v>
      </c>
      <c r="F18" s="44">
        <v>379.247</v>
      </c>
      <c r="G18" s="44">
        <v>1018.104</v>
      </c>
      <c r="H18" s="44">
        <v>2990.719</v>
      </c>
      <c r="I18" s="44">
        <v>760.529</v>
      </c>
      <c r="J18" s="44">
        <v>3411.17</v>
      </c>
      <c r="K18" s="44">
        <v>8184.409</v>
      </c>
      <c r="L18" s="44">
        <v>1724.675</v>
      </c>
      <c r="M18" s="44">
        <v>490.889</v>
      </c>
      <c r="N18" s="44">
        <v>1993.334</v>
      </c>
      <c r="O18" s="44">
        <v>1104.569</v>
      </c>
      <c r="P18" s="44">
        <v>1235.666</v>
      </c>
      <c r="Q18" s="44">
        <v>1065.951</v>
      </c>
      <c r="R18" s="44">
        <v>38495</v>
      </c>
      <c r="S18" s="44">
        <v>30898.722</v>
      </c>
      <c r="T18" s="44">
        <v>6007.367</v>
      </c>
      <c r="U18" s="3" t="s">
        <v>145</v>
      </c>
    </row>
    <row r="19" spans="1:21" s="34" customFormat="1" ht="11.85" customHeight="1">
      <c r="A19" s="2" t="s">
        <v>146</v>
      </c>
      <c r="B19" s="87">
        <v>5342.189</v>
      </c>
      <c r="C19" s="44">
        <v>6323.596</v>
      </c>
      <c r="D19" s="44">
        <v>1587.309</v>
      </c>
      <c r="E19" s="44">
        <v>1088.333</v>
      </c>
      <c r="F19" s="44">
        <v>382.698</v>
      </c>
      <c r="G19" s="44">
        <v>1031.323</v>
      </c>
      <c r="H19" s="44">
        <v>3040.085</v>
      </c>
      <c r="I19" s="44">
        <v>767.083</v>
      </c>
      <c r="J19" s="44">
        <v>3483.321</v>
      </c>
      <c r="K19" s="44">
        <v>8365.39</v>
      </c>
      <c r="L19" s="44">
        <v>1759.629</v>
      </c>
      <c r="M19" s="44">
        <v>503.812</v>
      </c>
      <c r="N19" s="44">
        <v>2006.247</v>
      </c>
      <c r="O19" s="44">
        <v>1093.977</v>
      </c>
      <c r="P19" s="44">
        <v>1257.696</v>
      </c>
      <c r="Q19" s="44">
        <v>1087.312</v>
      </c>
      <c r="R19" s="44">
        <v>39120</v>
      </c>
      <c r="S19" s="44">
        <v>31489.739</v>
      </c>
      <c r="T19" s="44">
        <v>6042.952</v>
      </c>
      <c r="U19" s="3" t="s">
        <v>146</v>
      </c>
    </row>
    <row r="20" spans="1:55" s="35" customFormat="1" ht="11.85" customHeight="1">
      <c r="A20" s="2" t="s">
        <v>3</v>
      </c>
      <c r="B20" s="87">
        <v>5509.266</v>
      </c>
      <c r="C20" s="44">
        <v>6460.872</v>
      </c>
      <c r="D20" s="44">
        <v>1618.168</v>
      </c>
      <c r="E20" s="44">
        <v>1090.188</v>
      </c>
      <c r="F20" s="44">
        <v>393.894</v>
      </c>
      <c r="G20" s="44">
        <v>1051.26</v>
      </c>
      <c r="H20" s="44">
        <v>3120.602</v>
      </c>
      <c r="I20" s="44">
        <v>766.718</v>
      </c>
      <c r="J20" s="44">
        <v>3581.075</v>
      </c>
      <c r="K20" s="44">
        <v>8615.675</v>
      </c>
      <c r="L20" s="44">
        <v>1807.984</v>
      </c>
      <c r="M20" s="44">
        <v>517.578</v>
      </c>
      <c r="N20" s="44">
        <v>2002.066</v>
      </c>
      <c r="O20" s="44">
        <v>1072.052</v>
      </c>
      <c r="P20" s="44">
        <v>1283.448</v>
      </c>
      <c r="Q20" s="44">
        <v>1080.154</v>
      </c>
      <c r="R20" s="44">
        <v>39971</v>
      </c>
      <c r="S20" s="44">
        <v>32341.654</v>
      </c>
      <c r="T20" s="44">
        <v>6011.178</v>
      </c>
      <c r="U20" s="3" t="s">
        <v>3</v>
      </c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</row>
    <row r="21" spans="1:21" ht="11.85" customHeight="1">
      <c r="A21" s="2" t="s">
        <v>38</v>
      </c>
      <c r="B21" s="87">
        <v>5556.669</v>
      </c>
      <c r="C21" s="44">
        <v>6497.4</v>
      </c>
      <c r="D21" s="44">
        <v>1598.687</v>
      </c>
      <c r="E21" s="44">
        <v>1064.17</v>
      </c>
      <c r="F21" s="44">
        <v>395.151</v>
      </c>
      <c r="G21" s="44">
        <v>1058.373</v>
      </c>
      <c r="H21" s="44">
        <v>3130.511</v>
      </c>
      <c r="I21" s="44">
        <v>748.779</v>
      </c>
      <c r="J21" s="44">
        <v>3565.058</v>
      </c>
      <c r="K21" s="44">
        <v>8576.8</v>
      </c>
      <c r="L21" s="44">
        <v>1809.71</v>
      </c>
      <c r="M21" s="44">
        <v>514.977</v>
      </c>
      <c r="N21" s="44">
        <v>1956.327</v>
      </c>
      <c r="O21" s="44">
        <v>1043.458</v>
      </c>
      <c r="P21" s="44">
        <v>1285.184</v>
      </c>
      <c r="Q21" s="44">
        <v>1057.746</v>
      </c>
      <c r="R21" s="44">
        <v>39859</v>
      </c>
      <c r="S21" s="44">
        <v>32389.833</v>
      </c>
      <c r="T21" s="44">
        <v>5870.48</v>
      </c>
      <c r="U21" s="3" t="s">
        <v>38</v>
      </c>
    </row>
    <row r="22" spans="1:21" ht="11.85" customHeight="1">
      <c r="A22" s="2" t="s">
        <v>39</v>
      </c>
      <c r="B22" s="87">
        <v>5558.931</v>
      </c>
      <c r="C22" s="44">
        <v>6478.853</v>
      </c>
      <c r="D22" s="44">
        <v>1571.622</v>
      </c>
      <c r="E22" s="44">
        <v>1043.21</v>
      </c>
      <c r="F22" s="44">
        <v>394.322</v>
      </c>
      <c r="G22" s="44">
        <v>1050.683</v>
      </c>
      <c r="H22" s="44">
        <v>3119.496</v>
      </c>
      <c r="I22" s="44">
        <v>739.13</v>
      </c>
      <c r="J22" s="44">
        <v>3567.048</v>
      </c>
      <c r="K22" s="44">
        <v>8539.858</v>
      </c>
      <c r="L22" s="44">
        <v>1818.355</v>
      </c>
      <c r="M22" s="44">
        <v>513.252</v>
      </c>
      <c r="N22" s="44">
        <v>1934.564</v>
      </c>
      <c r="O22" s="44">
        <v>1025.452</v>
      </c>
      <c r="P22" s="44">
        <v>1275.374</v>
      </c>
      <c r="Q22" s="44">
        <v>1035.85</v>
      </c>
      <c r="R22" s="44">
        <v>39666</v>
      </c>
      <c r="S22" s="44">
        <v>32316.172</v>
      </c>
      <c r="T22" s="44">
        <v>5778.206</v>
      </c>
      <c r="U22" s="3" t="s">
        <v>39</v>
      </c>
    </row>
    <row r="23" spans="1:21" ht="11.85" customHeight="1">
      <c r="A23" s="2" t="s">
        <v>40</v>
      </c>
      <c r="B23" s="87">
        <v>5507.012</v>
      </c>
      <c r="C23" s="44">
        <v>6399.945</v>
      </c>
      <c r="D23" s="44">
        <v>1548.812</v>
      </c>
      <c r="E23" s="44">
        <v>1027.272</v>
      </c>
      <c r="F23" s="44">
        <v>391.186</v>
      </c>
      <c r="G23" s="44">
        <v>1038.924</v>
      </c>
      <c r="H23" s="44">
        <v>3077.258</v>
      </c>
      <c r="I23" s="44">
        <v>725.606</v>
      </c>
      <c r="J23" s="44">
        <v>3548.396</v>
      </c>
      <c r="K23" s="44">
        <v>8452.787</v>
      </c>
      <c r="L23" s="44">
        <v>1802.642</v>
      </c>
      <c r="M23" s="44">
        <v>510.688</v>
      </c>
      <c r="N23" s="44">
        <v>1925.004</v>
      </c>
      <c r="O23" s="44">
        <v>1013.067</v>
      </c>
      <c r="P23" s="44">
        <v>1256.137</v>
      </c>
      <c r="Q23" s="44">
        <v>1012.264</v>
      </c>
      <c r="R23" s="44">
        <v>39237</v>
      </c>
      <c r="S23" s="44">
        <v>31984.975</v>
      </c>
      <c r="T23" s="44">
        <v>5703.213</v>
      </c>
      <c r="U23" s="3" t="s">
        <v>40</v>
      </c>
    </row>
    <row r="24" spans="1:21" ht="11.85" customHeight="1">
      <c r="A24" s="2" t="s">
        <v>41</v>
      </c>
      <c r="B24" s="87">
        <v>5520.915</v>
      </c>
      <c r="C24" s="44">
        <v>6401.079</v>
      </c>
      <c r="D24" s="44">
        <v>1557.215</v>
      </c>
      <c r="E24" s="44">
        <v>1029.867</v>
      </c>
      <c r="F24" s="44">
        <v>392.806</v>
      </c>
      <c r="G24" s="44">
        <v>1041.924</v>
      </c>
      <c r="H24" s="44">
        <v>3082.912</v>
      </c>
      <c r="I24" s="44">
        <v>723.647</v>
      </c>
      <c r="J24" s="44">
        <v>3568.091</v>
      </c>
      <c r="K24" s="44">
        <v>8498.714</v>
      </c>
      <c r="L24" s="44">
        <v>1819.786</v>
      </c>
      <c r="M24" s="44">
        <v>514.422</v>
      </c>
      <c r="N24" s="44">
        <v>1925.565</v>
      </c>
      <c r="O24" s="44">
        <v>1010.74</v>
      </c>
      <c r="P24" s="44">
        <v>1256.315</v>
      </c>
      <c r="Q24" s="44">
        <v>1018.002</v>
      </c>
      <c r="R24" s="44">
        <v>39362</v>
      </c>
      <c r="S24" s="44">
        <v>32096.964</v>
      </c>
      <c r="T24" s="44">
        <v>5707.821</v>
      </c>
      <c r="U24" s="3" t="s">
        <v>41</v>
      </c>
    </row>
    <row r="25" spans="1:21" ht="11.85" customHeight="1">
      <c r="A25" s="2" t="s">
        <v>43</v>
      </c>
      <c r="B25" s="87">
        <v>5527.801</v>
      </c>
      <c r="C25" s="44">
        <v>6421.982</v>
      </c>
      <c r="D25" s="44">
        <v>1557.109</v>
      </c>
      <c r="E25" s="44">
        <v>1021.679</v>
      </c>
      <c r="F25" s="44">
        <v>391.972</v>
      </c>
      <c r="G25" s="44">
        <v>1050.759</v>
      </c>
      <c r="H25" s="44">
        <v>3073.446</v>
      </c>
      <c r="I25" s="44">
        <v>721.664</v>
      </c>
      <c r="J25" s="44">
        <v>3554.156</v>
      </c>
      <c r="K25" s="44">
        <v>8483.985</v>
      </c>
      <c r="L25" s="44">
        <v>1823.281</v>
      </c>
      <c r="M25" s="44">
        <v>516.143</v>
      </c>
      <c r="N25" s="44">
        <v>1907.57</v>
      </c>
      <c r="O25" s="44">
        <v>996.989</v>
      </c>
      <c r="P25" s="44">
        <v>1253.079</v>
      </c>
      <c r="Q25" s="44">
        <v>1009.385</v>
      </c>
      <c r="R25" s="44">
        <v>39311</v>
      </c>
      <c r="S25" s="44">
        <v>32096.604</v>
      </c>
      <c r="T25" s="44">
        <v>5657.287</v>
      </c>
      <c r="U25" s="3" t="s">
        <v>43</v>
      </c>
    </row>
    <row r="26" spans="1:21" ht="11.85" customHeight="1">
      <c r="A26" s="2" t="s">
        <v>96</v>
      </c>
      <c r="B26" s="87">
        <v>5563.405</v>
      </c>
      <c r="C26" s="44">
        <v>6478.913</v>
      </c>
      <c r="D26" s="44">
        <v>1581.804</v>
      </c>
      <c r="E26" s="44">
        <v>1027.26</v>
      </c>
      <c r="F26" s="44">
        <v>396.986</v>
      </c>
      <c r="G26" s="44">
        <v>1062.013</v>
      </c>
      <c r="H26" s="44">
        <v>3086.041</v>
      </c>
      <c r="I26" s="44">
        <v>728.297</v>
      </c>
      <c r="J26" s="44">
        <v>3578.178</v>
      </c>
      <c r="K26" s="44">
        <v>8524.619</v>
      </c>
      <c r="L26" s="44">
        <v>1837.14</v>
      </c>
      <c r="M26" s="44">
        <v>515.307</v>
      </c>
      <c r="N26" s="44">
        <v>1928.138</v>
      </c>
      <c r="O26" s="44">
        <v>1007.529</v>
      </c>
      <c r="P26" s="44">
        <v>1262.274</v>
      </c>
      <c r="Q26" s="44">
        <v>1017.096</v>
      </c>
      <c r="R26" s="44">
        <v>39595</v>
      </c>
      <c r="S26" s="44">
        <v>32304.876</v>
      </c>
      <c r="T26" s="44">
        <v>5708.32</v>
      </c>
      <c r="U26" s="3" t="s">
        <v>96</v>
      </c>
    </row>
    <row r="27" spans="1:21" ht="11.85" customHeight="1">
      <c r="A27" s="2" t="s">
        <v>98</v>
      </c>
      <c r="B27" s="87">
        <v>5659.617</v>
      </c>
      <c r="C27" s="44">
        <v>6598.546</v>
      </c>
      <c r="D27" s="44">
        <v>1614.42</v>
      </c>
      <c r="E27" s="44">
        <v>1047.812</v>
      </c>
      <c r="F27" s="44">
        <v>403.538</v>
      </c>
      <c r="G27" s="44">
        <v>1086.791</v>
      </c>
      <c r="H27" s="44">
        <v>3126.243</v>
      </c>
      <c r="I27" s="44">
        <v>741.669</v>
      </c>
      <c r="J27" s="44">
        <v>3640.844</v>
      </c>
      <c r="K27" s="44">
        <v>8664.649</v>
      </c>
      <c r="L27" s="44">
        <v>1874.549</v>
      </c>
      <c r="M27" s="44">
        <v>516.949</v>
      </c>
      <c r="N27" s="44">
        <v>1956.946</v>
      </c>
      <c r="O27" s="44">
        <v>1022.122</v>
      </c>
      <c r="P27" s="44">
        <v>1282.355</v>
      </c>
      <c r="Q27" s="44">
        <v>1034.95</v>
      </c>
      <c r="R27" s="44">
        <v>40272</v>
      </c>
      <c r="S27" s="44">
        <v>32854.081</v>
      </c>
      <c r="T27" s="44">
        <v>5803.499</v>
      </c>
      <c r="U27" s="3" t="s">
        <v>98</v>
      </c>
    </row>
    <row r="28" spans="1:21" ht="11.85" customHeight="1">
      <c r="A28" s="2" t="s">
        <v>99</v>
      </c>
      <c r="B28" s="87">
        <v>5752.548</v>
      </c>
      <c r="C28" s="44">
        <v>6704.708</v>
      </c>
      <c r="D28" s="44">
        <v>1645.811</v>
      </c>
      <c r="E28" s="44">
        <v>1063.404</v>
      </c>
      <c r="F28" s="44">
        <v>406.504</v>
      </c>
      <c r="G28" s="44">
        <v>1114.829</v>
      </c>
      <c r="H28" s="44">
        <v>3161.943</v>
      </c>
      <c r="I28" s="44">
        <v>747.566</v>
      </c>
      <c r="J28" s="44">
        <v>3690.532</v>
      </c>
      <c r="K28" s="44">
        <v>8786.379</v>
      </c>
      <c r="L28" s="44">
        <v>1904.302</v>
      </c>
      <c r="M28" s="44">
        <v>519.814</v>
      </c>
      <c r="N28" s="44">
        <v>1968.066</v>
      </c>
      <c r="O28" s="44">
        <v>1029.392</v>
      </c>
      <c r="P28" s="44">
        <v>1300.34</v>
      </c>
      <c r="Q28" s="44">
        <v>1041.862</v>
      </c>
      <c r="R28" s="44">
        <v>40838</v>
      </c>
      <c r="S28" s="44">
        <v>33341.899</v>
      </c>
      <c r="T28" s="44">
        <v>5850.29</v>
      </c>
      <c r="U28" s="3" t="s">
        <v>99</v>
      </c>
    </row>
    <row r="29" spans="1:21" ht="11.85" customHeight="1">
      <c r="A29" s="2" t="s">
        <v>101</v>
      </c>
      <c r="B29" s="87">
        <v>5718.537</v>
      </c>
      <c r="C29" s="44">
        <v>6729.982</v>
      </c>
      <c r="D29" s="44">
        <v>1673.359</v>
      </c>
      <c r="E29" s="44">
        <v>1077.348</v>
      </c>
      <c r="F29" s="44">
        <v>403.873</v>
      </c>
      <c r="G29" s="44">
        <v>1130.998</v>
      </c>
      <c r="H29" s="44">
        <v>3174.078</v>
      </c>
      <c r="I29" s="44">
        <v>752.831</v>
      </c>
      <c r="J29" s="44">
        <v>3722.117</v>
      </c>
      <c r="K29" s="44">
        <v>8772.24</v>
      </c>
      <c r="L29" s="44">
        <v>1903.202</v>
      </c>
      <c r="M29" s="44">
        <v>517.165</v>
      </c>
      <c r="N29" s="44">
        <v>1959.499</v>
      </c>
      <c r="O29" s="44">
        <v>1025.553</v>
      </c>
      <c r="P29" s="44">
        <v>1305.701</v>
      </c>
      <c r="Q29" s="44">
        <v>1036.517</v>
      </c>
      <c r="R29" s="44">
        <v>40903</v>
      </c>
      <c r="S29" s="44">
        <v>33377.893</v>
      </c>
      <c r="T29" s="44">
        <v>5851.748</v>
      </c>
      <c r="U29" s="3" t="s">
        <v>101</v>
      </c>
    </row>
    <row r="30" spans="1:21" ht="11.85" customHeight="1">
      <c r="A30" s="2" t="s">
        <v>103</v>
      </c>
      <c r="B30" s="87">
        <v>5720.108</v>
      </c>
      <c r="C30" s="44">
        <v>6780.779</v>
      </c>
      <c r="D30" s="44">
        <v>1691.807</v>
      </c>
      <c r="E30" s="44">
        <v>1082.048</v>
      </c>
      <c r="F30" s="44">
        <v>403.467</v>
      </c>
      <c r="G30" s="44">
        <v>1140.386</v>
      </c>
      <c r="H30" s="44">
        <v>3178.766</v>
      </c>
      <c r="I30" s="44">
        <v>748.279</v>
      </c>
      <c r="J30" s="44">
        <v>3740.802</v>
      </c>
      <c r="K30" s="44">
        <v>8787.673</v>
      </c>
      <c r="L30" s="44">
        <v>1905.048</v>
      </c>
      <c r="M30" s="44">
        <v>519.391</v>
      </c>
      <c r="N30" s="44">
        <v>1970.636</v>
      </c>
      <c r="O30" s="44">
        <v>1026.737</v>
      </c>
      <c r="P30" s="44">
        <v>1307.364</v>
      </c>
      <c r="Q30" s="44">
        <v>1044.709</v>
      </c>
      <c r="R30" s="44">
        <v>41048</v>
      </c>
      <c r="S30" s="44">
        <v>33483.784</v>
      </c>
      <c r="T30" s="44">
        <v>5872.409</v>
      </c>
      <c r="U30" s="3" t="s">
        <v>103</v>
      </c>
    </row>
    <row r="31" spans="1:21" ht="11.85" customHeight="1">
      <c r="A31" s="2" t="s">
        <v>105</v>
      </c>
      <c r="B31" s="87">
        <v>5802.633</v>
      </c>
      <c r="C31" s="44">
        <v>6901.655</v>
      </c>
      <c r="D31" s="44">
        <v>1707.11</v>
      </c>
      <c r="E31" s="44">
        <v>1081.547</v>
      </c>
      <c r="F31" s="44">
        <v>409.091</v>
      </c>
      <c r="G31" s="44">
        <v>1156.798</v>
      </c>
      <c r="H31" s="44">
        <v>3219.547</v>
      </c>
      <c r="I31" s="44">
        <v>737.379</v>
      </c>
      <c r="J31" s="44">
        <v>3803.016</v>
      </c>
      <c r="K31" s="44">
        <v>8908.593</v>
      </c>
      <c r="L31" s="44">
        <v>1924.966</v>
      </c>
      <c r="M31" s="44">
        <v>525.143</v>
      </c>
      <c r="N31" s="44">
        <v>1974.716</v>
      </c>
      <c r="O31" s="44">
        <v>1022.009</v>
      </c>
      <c r="P31" s="44">
        <v>1320.526</v>
      </c>
      <c r="Q31" s="44">
        <v>1049.271</v>
      </c>
      <c r="R31" s="44">
        <v>41544</v>
      </c>
      <c r="S31" s="44">
        <v>33971.968</v>
      </c>
      <c r="T31" s="44">
        <v>5864.922</v>
      </c>
      <c r="U31" s="3" t="s">
        <v>105</v>
      </c>
    </row>
    <row r="32" spans="1:21" ht="11.85" customHeight="1">
      <c r="A32" s="2" t="s">
        <v>206</v>
      </c>
      <c r="B32" s="87">
        <v>5888.193</v>
      </c>
      <c r="C32" s="44">
        <v>7015.391</v>
      </c>
      <c r="D32" s="44">
        <v>1744.888</v>
      </c>
      <c r="E32" s="44">
        <v>1083.853</v>
      </c>
      <c r="F32" s="44">
        <v>415.273</v>
      </c>
      <c r="G32" s="44">
        <v>1178.114</v>
      </c>
      <c r="H32" s="44">
        <v>3256.612</v>
      </c>
      <c r="I32" s="44">
        <v>730.366</v>
      </c>
      <c r="J32" s="44">
        <v>3858.489</v>
      </c>
      <c r="K32" s="44">
        <v>8995.91</v>
      </c>
      <c r="L32" s="44">
        <v>1940.371</v>
      </c>
      <c r="M32" s="44">
        <v>525.617</v>
      </c>
      <c r="N32" s="44">
        <v>1991.132</v>
      </c>
      <c r="O32" s="44">
        <v>1016.864</v>
      </c>
      <c r="P32" s="44">
        <v>1328.2</v>
      </c>
      <c r="Q32" s="44">
        <v>1049.727</v>
      </c>
      <c r="R32" s="44">
        <v>42019</v>
      </c>
      <c r="S32" s="44">
        <v>34402.17</v>
      </c>
      <c r="T32" s="44">
        <v>5871.942</v>
      </c>
      <c r="U32" s="3" t="s">
        <v>206</v>
      </c>
    </row>
    <row r="33" spans="1:21" ht="11.85" customHeight="1">
      <c r="A33" s="2" t="s">
        <v>229</v>
      </c>
      <c r="B33" s="87">
        <v>5963.167</v>
      </c>
      <c r="C33" s="44">
        <v>7099.159</v>
      </c>
      <c r="D33" s="44">
        <v>1778.72</v>
      </c>
      <c r="E33" s="44">
        <v>1082.688</v>
      </c>
      <c r="F33" s="44">
        <v>416.52</v>
      </c>
      <c r="G33" s="44">
        <v>1193.379</v>
      </c>
      <c r="H33" s="44">
        <v>3271.448</v>
      </c>
      <c r="I33" s="44">
        <v>729.123</v>
      </c>
      <c r="J33" s="44">
        <v>3893.883</v>
      </c>
      <c r="K33" s="44">
        <v>9057.306</v>
      </c>
      <c r="L33" s="44">
        <v>1949.788</v>
      </c>
      <c r="M33" s="44">
        <v>521.686</v>
      </c>
      <c r="N33" s="44">
        <v>2002.805</v>
      </c>
      <c r="O33" s="44">
        <v>1011.681</v>
      </c>
      <c r="P33" s="44">
        <v>1334.164</v>
      </c>
      <c r="Q33" s="44">
        <v>1044.483</v>
      </c>
      <c r="R33" s="44">
        <v>42350</v>
      </c>
      <c r="S33" s="44">
        <v>34700.5</v>
      </c>
      <c r="T33" s="44">
        <v>5870.78</v>
      </c>
      <c r="U33" s="3" t="s">
        <v>229</v>
      </c>
    </row>
    <row r="34" spans="1:21" ht="11.85" customHeight="1">
      <c r="A34" s="2" t="s">
        <v>233</v>
      </c>
      <c r="B34" s="87">
        <v>6039.91</v>
      </c>
      <c r="C34" s="44">
        <v>7181.612</v>
      </c>
      <c r="D34" s="44">
        <v>1812.299</v>
      </c>
      <c r="E34" s="44">
        <v>1083.603</v>
      </c>
      <c r="F34" s="44">
        <v>417.669</v>
      </c>
      <c r="G34" s="44">
        <v>1202.295</v>
      </c>
      <c r="H34" s="44">
        <v>3306.841</v>
      </c>
      <c r="I34" s="44">
        <v>736.152</v>
      </c>
      <c r="J34" s="44">
        <v>3926.229</v>
      </c>
      <c r="K34" s="44">
        <v>9128.244</v>
      </c>
      <c r="L34" s="44">
        <v>1965.062</v>
      </c>
      <c r="M34" s="44">
        <v>521.376</v>
      </c>
      <c r="N34" s="44">
        <v>2009.663</v>
      </c>
      <c r="O34" s="44">
        <v>1006.274</v>
      </c>
      <c r="P34" s="44">
        <v>1342.775</v>
      </c>
      <c r="Q34" s="44">
        <v>1040.996</v>
      </c>
      <c r="R34" s="44">
        <v>42721</v>
      </c>
      <c r="S34" s="44">
        <v>35032.013</v>
      </c>
      <c r="T34" s="44">
        <v>5876.688</v>
      </c>
      <c r="U34" s="3" t="s">
        <v>233</v>
      </c>
    </row>
    <row r="35" spans="1:21" ht="11.85" customHeight="1">
      <c r="A35" s="2" t="s">
        <v>234</v>
      </c>
      <c r="B35" s="87">
        <v>6090.571</v>
      </c>
      <c r="C35" s="44">
        <v>7289.951</v>
      </c>
      <c r="D35" s="44">
        <v>1851.12</v>
      </c>
      <c r="E35" s="44">
        <v>1085.698</v>
      </c>
      <c r="F35" s="44">
        <v>418.306</v>
      </c>
      <c r="G35" s="44">
        <v>1211.576</v>
      </c>
      <c r="H35" s="44">
        <v>3341.485</v>
      </c>
      <c r="I35" s="44">
        <v>738.959</v>
      </c>
      <c r="J35" s="44">
        <v>3959.228</v>
      </c>
      <c r="K35" s="44">
        <v>9223.42</v>
      </c>
      <c r="L35" s="44">
        <v>1983.21</v>
      </c>
      <c r="M35" s="44">
        <v>523.161</v>
      </c>
      <c r="N35" s="44">
        <v>2005.383</v>
      </c>
      <c r="O35" s="44">
        <v>1002.851</v>
      </c>
      <c r="P35" s="44">
        <v>1356.176</v>
      </c>
      <c r="Q35" s="44">
        <v>1040.905</v>
      </c>
      <c r="R35" s="44">
        <v>43122</v>
      </c>
      <c r="S35" s="44">
        <v>35397.084</v>
      </c>
      <c r="T35" s="44">
        <v>5873.796</v>
      </c>
      <c r="U35" s="3" t="s">
        <v>234</v>
      </c>
    </row>
    <row r="36" spans="1:21" ht="11.85" customHeight="1">
      <c r="A36" s="2" t="s">
        <v>251</v>
      </c>
      <c r="B36" s="87">
        <v>6167.299</v>
      </c>
      <c r="C36" s="44">
        <v>7408.9</v>
      </c>
      <c r="D36" s="44">
        <v>1902.334</v>
      </c>
      <c r="E36" s="44">
        <v>1098.93</v>
      </c>
      <c r="F36" s="44">
        <v>421.959</v>
      </c>
      <c r="G36" s="44">
        <v>1234.973</v>
      </c>
      <c r="H36" s="44">
        <v>3385.028</v>
      </c>
      <c r="I36" s="44">
        <v>740.703</v>
      </c>
      <c r="J36" s="44">
        <v>4012.086</v>
      </c>
      <c r="K36" s="44">
        <v>9318.652</v>
      </c>
      <c r="L36" s="44">
        <v>1999.704</v>
      </c>
      <c r="M36" s="44">
        <v>528.453</v>
      </c>
      <c r="N36" s="44">
        <v>2021.706</v>
      </c>
      <c r="O36" s="44">
        <v>1003.549</v>
      </c>
      <c r="P36" s="44">
        <v>1375.498</v>
      </c>
      <c r="Q36" s="44">
        <v>1041.226</v>
      </c>
      <c r="R36" s="44">
        <v>43661</v>
      </c>
      <c r="S36" s="44">
        <v>35852.552</v>
      </c>
      <c r="T36" s="44">
        <v>5906.114</v>
      </c>
      <c r="U36" s="3" t="s">
        <v>251</v>
      </c>
    </row>
    <row r="37" spans="1:21" ht="11.85" customHeight="1">
      <c r="A37" s="2" t="s">
        <v>267</v>
      </c>
      <c r="B37" s="87">
        <v>6252.402</v>
      </c>
      <c r="C37" s="44">
        <v>7523.293</v>
      </c>
      <c r="D37" s="44">
        <v>1965.398</v>
      </c>
      <c r="E37" s="44">
        <v>1114.237</v>
      </c>
      <c r="F37" s="44">
        <v>427.233</v>
      </c>
      <c r="G37" s="44">
        <v>1255.716</v>
      </c>
      <c r="H37" s="44">
        <v>3446.179</v>
      </c>
      <c r="I37" s="44">
        <v>750.282</v>
      </c>
      <c r="J37" s="44">
        <v>4055.423</v>
      </c>
      <c r="K37" s="44">
        <v>9426.608</v>
      </c>
      <c r="L37" s="44">
        <v>2014.591</v>
      </c>
      <c r="M37" s="44">
        <v>532.327</v>
      </c>
      <c r="N37" s="44">
        <v>2042.677</v>
      </c>
      <c r="O37" s="44">
        <v>1004.819</v>
      </c>
      <c r="P37" s="44">
        <v>1394.814</v>
      </c>
      <c r="Q37" s="44">
        <v>1045.001</v>
      </c>
      <c r="R37" s="44">
        <v>44251</v>
      </c>
      <c r="S37" s="44">
        <v>36328.586</v>
      </c>
      <c r="T37" s="44">
        <v>5957.016</v>
      </c>
      <c r="U37" s="3" t="s">
        <v>267</v>
      </c>
    </row>
    <row r="38" spans="1:21" ht="11.85" customHeight="1">
      <c r="A38" s="2" t="s">
        <v>268</v>
      </c>
      <c r="B38" s="87">
        <v>6338.905</v>
      </c>
      <c r="C38" s="44">
        <v>7650.82</v>
      </c>
      <c r="D38" s="44">
        <v>2020.574</v>
      </c>
      <c r="E38" s="44">
        <v>1124.891</v>
      </c>
      <c r="F38" s="44">
        <v>435.795</v>
      </c>
      <c r="G38" s="44">
        <v>1273.774</v>
      </c>
      <c r="H38" s="44">
        <v>3497.947</v>
      </c>
      <c r="I38" s="44">
        <v>757.291</v>
      </c>
      <c r="J38" s="44">
        <v>4111.289</v>
      </c>
      <c r="K38" s="44">
        <v>9558.261</v>
      </c>
      <c r="L38" s="44">
        <v>2031.62</v>
      </c>
      <c r="M38" s="44">
        <v>535.021</v>
      </c>
      <c r="N38" s="44">
        <v>2060.936</v>
      </c>
      <c r="O38" s="44">
        <v>1004.544</v>
      </c>
      <c r="P38" s="44">
        <v>1416.499</v>
      </c>
      <c r="Q38" s="44">
        <v>1047.833</v>
      </c>
      <c r="R38" s="44">
        <v>44866</v>
      </c>
      <c r="S38" s="44">
        <v>36849.931</v>
      </c>
      <c r="T38" s="44">
        <v>5995.495</v>
      </c>
      <c r="U38" s="3" t="s">
        <v>268</v>
      </c>
    </row>
    <row r="39" spans="1:21" ht="11.85" customHeight="1">
      <c r="A39" s="2" t="s">
        <v>270</v>
      </c>
      <c r="B39" s="87">
        <v>6372.745</v>
      </c>
      <c r="C39" s="44">
        <v>7733.156</v>
      </c>
      <c r="D39" s="44">
        <v>2071.973</v>
      </c>
      <c r="E39" s="44">
        <v>1130.59</v>
      </c>
      <c r="F39" s="44">
        <v>438.59</v>
      </c>
      <c r="G39" s="44">
        <v>1293.938</v>
      </c>
      <c r="H39" s="44">
        <v>3531.622</v>
      </c>
      <c r="I39" s="44">
        <v>762.347</v>
      </c>
      <c r="J39" s="44">
        <v>4151.139</v>
      </c>
      <c r="K39" s="44">
        <v>9652.616</v>
      </c>
      <c r="L39" s="44">
        <v>2046.155</v>
      </c>
      <c r="M39" s="44">
        <v>535.07</v>
      </c>
      <c r="N39" s="44">
        <v>2072.343</v>
      </c>
      <c r="O39" s="44">
        <v>1005.316</v>
      </c>
      <c r="P39" s="44">
        <v>1433.941</v>
      </c>
      <c r="Q39" s="44">
        <v>1045.459</v>
      </c>
      <c r="R39" s="44">
        <v>45277</v>
      </c>
      <c r="S39" s="44">
        <v>37188.972</v>
      </c>
      <c r="T39" s="44">
        <v>6016.055</v>
      </c>
      <c r="U39" s="3" t="s">
        <v>270</v>
      </c>
    </row>
    <row r="40" spans="1:21" ht="11.85" customHeight="1">
      <c r="A40" s="2" t="s">
        <v>272</v>
      </c>
      <c r="B40" s="87">
        <v>6309.685</v>
      </c>
      <c r="C40" s="44">
        <v>7683.024</v>
      </c>
      <c r="D40" s="44">
        <v>2066.315</v>
      </c>
      <c r="E40" s="44">
        <v>1123.303</v>
      </c>
      <c r="F40" s="44">
        <v>434.438</v>
      </c>
      <c r="G40" s="44">
        <v>1291.999</v>
      </c>
      <c r="H40" s="44">
        <v>3504.34</v>
      </c>
      <c r="I40" s="44">
        <v>755.974</v>
      </c>
      <c r="J40" s="44">
        <v>4114.894</v>
      </c>
      <c r="K40" s="44">
        <v>9576.995</v>
      </c>
      <c r="L40" s="44">
        <v>2021.662</v>
      </c>
      <c r="M40" s="44">
        <v>525.568</v>
      </c>
      <c r="N40" s="44">
        <v>2056.206</v>
      </c>
      <c r="O40" s="44">
        <v>994.022</v>
      </c>
      <c r="P40" s="44">
        <v>1430.384</v>
      </c>
      <c r="Q40" s="44">
        <v>1026.191</v>
      </c>
      <c r="R40" s="44">
        <v>44915</v>
      </c>
      <c r="S40" s="44">
        <v>36892.989</v>
      </c>
      <c r="T40" s="44">
        <v>5955.696</v>
      </c>
      <c r="U40" s="3" t="s">
        <v>272</v>
      </c>
    </row>
    <row r="41" spans="1:21" ht="11.85" customHeight="1">
      <c r="A41" s="2" t="s">
        <v>275</v>
      </c>
      <c r="B41" s="87">
        <v>6308.738</v>
      </c>
      <c r="C41" s="44">
        <v>7687.597</v>
      </c>
      <c r="D41" s="44">
        <v>2089.581</v>
      </c>
      <c r="E41" s="44">
        <v>1132.683</v>
      </c>
      <c r="F41" s="44">
        <v>434.846</v>
      </c>
      <c r="G41" s="44">
        <v>1291.834</v>
      </c>
      <c r="H41" s="44">
        <v>3507.097</v>
      </c>
      <c r="I41" s="44">
        <v>757.169</v>
      </c>
      <c r="J41" s="44">
        <v>4117.919</v>
      </c>
      <c r="K41" s="44">
        <v>9599.732</v>
      </c>
      <c r="L41" s="44">
        <v>2023.605</v>
      </c>
      <c r="M41" s="44">
        <v>522.006</v>
      </c>
      <c r="N41" s="44">
        <v>2055.105</v>
      </c>
      <c r="O41" s="44">
        <v>993.068</v>
      </c>
      <c r="P41" s="44">
        <v>1439.591</v>
      </c>
      <c r="Q41" s="44">
        <v>1019.429</v>
      </c>
      <c r="R41" s="44">
        <v>44980</v>
      </c>
      <c r="S41" s="44">
        <v>36932.965</v>
      </c>
      <c r="T41" s="44">
        <v>5957.454</v>
      </c>
      <c r="U41" s="3" t="s">
        <v>275</v>
      </c>
    </row>
    <row r="42" spans="1:21" ht="11.85" customHeight="1">
      <c r="A42" s="2" t="s">
        <v>277</v>
      </c>
      <c r="B42" s="87">
        <v>6384.078</v>
      </c>
      <c r="C42" s="44">
        <v>7794.665</v>
      </c>
      <c r="D42" s="44">
        <v>2160.351</v>
      </c>
      <c r="E42" s="44">
        <v>1143.948</v>
      </c>
      <c r="F42" s="44">
        <v>440.991</v>
      </c>
      <c r="G42" s="44">
        <v>1319.891</v>
      </c>
      <c r="H42" s="44">
        <v>3552.801</v>
      </c>
      <c r="I42" s="44">
        <v>761.845</v>
      </c>
      <c r="J42" s="44">
        <v>4166.968</v>
      </c>
      <c r="K42" s="44">
        <v>9726.892</v>
      </c>
      <c r="L42" s="44">
        <v>2045.623</v>
      </c>
      <c r="M42" s="44">
        <v>524.324</v>
      </c>
      <c r="N42" s="44">
        <v>2071.651</v>
      </c>
      <c r="O42" s="44">
        <v>994.685</v>
      </c>
      <c r="P42" s="44">
        <v>1456.708</v>
      </c>
      <c r="Q42" s="44">
        <v>1024.579</v>
      </c>
      <c r="R42" s="44">
        <v>45570</v>
      </c>
      <c r="S42" s="44">
        <v>37412.941</v>
      </c>
      <c r="T42" s="44">
        <v>5996.708</v>
      </c>
      <c r="U42" s="3" t="s">
        <v>277</v>
      </c>
    </row>
    <row r="43" spans="1:21" ht="6.2" customHeight="1">
      <c r="A43" s="45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5"/>
    </row>
    <row r="44" spans="2:21" s="46" customFormat="1" ht="11.85" customHeight="1">
      <c r="B44" s="344" t="s">
        <v>2</v>
      </c>
      <c r="C44" s="344"/>
      <c r="D44" s="344"/>
      <c r="E44" s="344"/>
      <c r="F44" s="344"/>
      <c r="G44" s="344"/>
      <c r="H44" s="344"/>
      <c r="I44" s="344"/>
      <c r="J44" s="344"/>
      <c r="K44" s="344"/>
      <c r="L44" s="344" t="s">
        <v>2</v>
      </c>
      <c r="M44" s="344"/>
      <c r="N44" s="344"/>
      <c r="O44" s="344"/>
      <c r="P44" s="344"/>
      <c r="Q44" s="344"/>
      <c r="R44" s="344"/>
      <c r="S44" s="344"/>
      <c r="T44" s="344"/>
      <c r="U44" s="334"/>
    </row>
    <row r="45" spans="1:21" s="46" customFormat="1" ht="6.2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</row>
    <row r="46" spans="1:21" s="46" customFormat="1" ht="11.85" customHeight="1">
      <c r="A46" s="47">
        <v>1992</v>
      </c>
      <c r="B46" s="237">
        <f aca="true" t="shared" si="0" ref="B46:T46">B12*100/B11-100</f>
        <v>1.0842631204437652</v>
      </c>
      <c r="C46" s="237">
        <f t="shared" si="0"/>
        <v>1.309630433530515</v>
      </c>
      <c r="D46" s="237">
        <f t="shared" si="0"/>
        <v>-1.6068619152682544</v>
      </c>
      <c r="E46" s="237">
        <f t="shared" si="0"/>
        <v>-10.734189585603673</v>
      </c>
      <c r="F46" s="237">
        <f t="shared" si="0"/>
        <v>1.2200915445695273</v>
      </c>
      <c r="G46" s="237">
        <f t="shared" si="0"/>
        <v>1.537122941484128</v>
      </c>
      <c r="H46" s="237">
        <f t="shared" si="0"/>
        <v>1.360478445963352</v>
      </c>
      <c r="I46" s="237">
        <f t="shared" si="0"/>
        <v>-9.985398247550535</v>
      </c>
      <c r="J46" s="237">
        <f t="shared" si="0"/>
        <v>1.4581540773416464</v>
      </c>
      <c r="K46" s="237">
        <f t="shared" si="0"/>
        <v>0.9068942544699894</v>
      </c>
      <c r="L46" s="237">
        <f t="shared" si="0"/>
        <v>0.6445659067748863</v>
      </c>
      <c r="M46" s="237">
        <f t="shared" si="0"/>
        <v>0.3660665406505217</v>
      </c>
      <c r="N46" s="237">
        <f t="shared" si="0"/>
        <v>-12.77425574740272</v>
      </c>
      <c r="O46" s="237">
        <f t="shared" si="0"/>
        <v>-11.263208058764562</v>
      </c>
      <c r="P46" s="237">
        <f t="shared" si="0"/>
        <v>0.8704324812975841</v>
      </c>
      <c r="Q46" s="237">
        <f t="shared" si="0"/>
        <v>-14.732260681713768</v>
      </c>
      <c r="R46" s="237">
        <f t="shared" si="0"/>
        <v>-1.314604718170358</v>
      </c>
      <c r="S46" s="237">
        <f t="shared" si="0"/>
        <v>1.122220600647239</v>
      </c>
      <c r="T46" s="237">
        <f t="shared" si="0"/>
        <v>-12.142542914290999</v>
      </c>
      <c r="U46" s="7">
        <v>1992</v>
      </c>
    </row>
    <row r="47" spans="1:21" s="46" customFormat="1" ht="11.85" customHeight="1">
      <c r="A47" s="47">
        <v>1993</v>
      </c>
      <c r="B47" s="237">
        <f aca="true" t="shared" si="1" ref="B47:T47">B13*100/B12-100</f>
        <v>-1.5508584409359827</v>
      </c>
      <c r="C47" s="237">
        <f t="shared" si="1"/>
        <v>-0.8316584396235243</v>
      </c>
      <c r="D47" s="237">
        <f t="shared" si="1"/>
        <v>-0.4670606100502681</v>
      </c>
      <c r="E47" s="237">
        <f t="shared" si="1"/>
        <v>-2.982894559873756</v>
      </c>
      <c r="F47" s="237">
        <f t="shared" si="1"/>
        <v>-1.2267409664434297</v>
      </c>
      <c r="G47" s="237">
        <f t="shared" si="1"/>
        <v>-0.5319620106912311</v>
      </c>
      <c r="H47" s="237">
        <f t="shared" si="1"/>
        <v>-0.9188142296972188</v>
      </c>
      <c r="I47" s="237">
        <f t="shared" si="1"/>
        <v>-1.8901213360382343</v>
      </c>
      <c r="J47" s="237">
        <f t="shared" si="1"/>
        <v>-0.5303378006927204</v>
      </c>
      <c r="K47" s="237">
        <f t="shared" si="1"/>
        <v>-1.329234542002908</v>
      </c>
      <c r="L47" s="237">
        <f t="shared" si="1"/>
        <v>-1.1168424419009426</v>
      </c>
      <c r="M47" s="237">
        <f t="shared" si="1"/>
        <v>-1.5562832801948048</v>
      </c>
      <c r="N47" s="237">
        <f t="shared" si="1"/>
        <v>-3.0622631734002397</v>
      </c>
      <c r="O47" s="237">
        <f t="shared" si="1"/>
        <v>-2.3901677191553006</v>
      </c>
      <c r="P47" s="237">
        <f t="shared" si="1"/>
        <v>-0.8452245462560057</v>
      </c>
      <c r="Q47" s="237">
        <f t="shared" si="1"/>
        <v>-2.1687937123897996</v>
      </c>
      <c r="R47" s="237">
        <f t="shared" si="1"/>
        <v>-1.2956204379562024</v>
      </c>
      <c r="S47" s="237">
        <f t="shared" si="1"/>
        <v>-1.084528917803084</v>
      </c>
      <c r="T47" s="237">
        <f t="shared" si="1"/>
        <v>-2.615680268642137</v>
      </c>
      <c r="U47" s="7">
        <v>1993</v>
      </c>
    </row>
    <row r="48" spans="1:21" s="46" customFormat="1" ht="11.85" customHeight="1">
      <c r="A48" s="47">
        <v>1994</v>
      </c>
      <c r="B48" s="237">
        <f aca="true" t="shared" si="2" ref="B48:T48">B14*100/B13-100</f>
        <v>-0.87671192441627</v>
      </c>
      <c r="C48" s="237">
        <f t="shared" si="2"/>
        <v>-0.00818050329809239</v>
      </c>
      <c r="D48" s="237">
        <f t="shared" si="2"/>
        <v>-0.651865666951764</v>
      </c>
      <c r="E48" s="237">
        <f t="shared" si="2"/>
        <v>3.0975827763850106</v>
      </c>
      <c r="F48" s="237">
        <f t="shared" si="2"/>
        <v>-1.0594514686249994</v>
      </c>
      <c r="G48" s="237">
        <f t="shared" si="2"/>
        <v>-0.17549412777096052</v>
      </c>
      <c r="H48" s="237">
        <f t="shared" si="2"/>
        <v>-0.500274002851782</v>
      </c>
      <c r="I48" s="237">
        <f t="shared" si="2"/>
        <v>3.159344379505896</v>
      </c>
      <c r="J48" s="237">
        <f t="shared" si="2"/>
        <v>0.3174375399461269</v>
      </c>
      <c r="K48" s="237">
        <f t="shared" si="2"/>
        <v>-0.9594105857526642</v>
      </c>
      <c r="L48" s="237">
        <f t="shared" si="2"/>
        <v>0.012471283229402275</v>
      </c>
      <c r="M48" s="237">
        <f t="shared" si="2"/>
        <v>-0.261146283735755</v>
      </c>
      <c r="N48" s="237">
        <f t="shared" si="2"/>
        <v>2.9079589112013338</v>
      </c>
      <c r="O48" s="237">
        <f t="shared" si="2"/>
        <v>2.1161377752682142</v>
      </c>
      <c r="P48" s="237">
        <f t="shared" si="2"/>
        <v>-0.09234925703059105</v>
      </c>
      <c r="Q48" s="237">
        <f t="shared" si="2"/>
        <v>2.7271972696778874</v>
      </c>
      <c r="R48" s="237">
        <f t="shared" si="2"/>
        <v>0.0422576129730885</v>
      </c>
      <c r="S48" s="237">
        <f t="shared" si="2"/>
        <v>-0.44511902013255167</v>
      </c>
      <c r="T48" s="237">
        <f t="shared" si="2"/>
        <v>2.790852436373484</v>
      </c>
      <c r="U48" s="7">
        <v>1994</v>
      </c>
    </row>
    <row r="49" spans="1:21" s="46" customFormat="1" ht="11.85" customHeight="1">
      <c r="A49" s="47">
        <v>1995</v>
      </c>
      <c r="B49" s="237">
        <f aca="true" t="shared" si="3" ref="B49:T49">B15*100/B14-100</f>
        <v>0.2354867110656329</v>
      </c>
      <c r="C49" s="237">
        <f t="shared" si="3"/>
        <v>0.07318699548407892</v>
      </c>
      <c r="D49" s="237">
        <f t="shared" si="3"/>
        <v>0.08880309810753317</v>
      </c>
      <c r="E49" s="237">
        <f t="shared" si="3"/>
        <v>2.3865360998847365</v>
      </c>
      <c r="F49" s="237">
        <f t="shared" si="3"/>
        <v>-2.194699889972796</v>
      </c>
      <c r="G49" s="237">
        <f t="shared" si="3"/>
        <v>-1.0688762399759497</v>
      </c>
      <c r="H49" s="237">
        <f t="shared" si="3"/>
        <v>-0.13691215226444342</v>
      </c>
      <c r="I49" s="237">
        <f t="shared" si="3"/>
        <v>2.956654375714592</v>
      </c>
      <c r="J49" s="237">
        <f t="shared" si="3"/>
        <v>1.0765427458453587</v>
      </c>
      <c r="K49" s="237">
        <f t="shared" si="3"/>
        <v>-0.32941704376122516</v>
      </c>
      <c r="L49" s="237">
        <f t="shared" si="3"/>
        <v>0.6505140928809823</v>
      </c>
      <c r="M49" s="237">
        <f t="shared" si="3"/>
        <v>0.6854957895465219</v>
      </c>
      <c r="N49" s="237">
        <f t="shared" si="3"/>
        <v>2.876143932454454</v>
      </c>
      <c r="O49" s="237">
        <f t="shared" si="3"/>
        <v>1.6618626238390277</v>
      </c>
      <c r="P49" s="237">
        <f t="shared" si="3"/>
        <v>0.632046295977645</v>
      </c>
      <c r="Q49" s="237">
        <f t="shared" si="3"/>
        <v>1.325781880505673</v>
      </c>
      <c r="R49" s="237">
        <f t="shared" si="3"/>
        <v>0.43031759022149174</v>
      </c>
      <c r="S49" s="237">
        <f t="shared" si="3"/>
        <v>0.08068396729728988</v>
      </c>
      <c r="T49" s="237">
        <f t="shared" si="3"/>
        <v>2.296256068195902</v>
      </c>
      <c r="U49" s="7">
        <v>1995</v>
      </c>
    </row>
    <row r="50" spans="1:21" s="46" customFormat="1" ht="11.85" customHeight="1">
      <c r="A50" s="47">
        <v>1996</v>
      </c>
      <c r="B50" s="237">
        <f aca="true" t="shared" si="4" ref="B50:T50">B16*100/B15-100</f>
        <v>0.7028849908782604</v>
      </c>
      <c r="C50" s="237">
        <f t="shared" si="4"/>
        <v>-0.17282810006301474</v>
      </c>
      <c r="D50" s="237">
        <f t="shared" si="4"/>
        <v>-1.558213138179994</v>
      </c>
      <c r="E50" s="237">
        <f t="shared" si="4"/>
        <v>-0.1315153841773764</v>
      </c>
      <c r="F50" s="237">
        <f t="shared" si="4"/>
        <v>-1.3777532982421405</v>
      </c>
      <c r="G50" s="237">
        <f t="shared" si="4"/>
        <v>-0.6417073512590576</v>
      </c>
      <c r="H50" s="237">
        <f t="shared" si="4"/>
        <v>0.46570589488740666</v>
      </c>
      <c r="I50" s="237">
        <f t="shared" si="4"/>
        <v>-0.9816008802406202</v>
      </c>
      <c r="J50" s="237">
        <f t="shared" si="4"/>
        <v>0.03360377214924881</v>
      </c>
      <c r="K50" s="237">
        <f t="shared" si="4"/>
        <v>0.4716289714291264</v>
      </c>
      <c r="L50" s="237">
        <f t="shared" si="4"/>
        <v>0.5061169131254957</v>
      </c>
      <c r="M50" s="237">
        <f t="shared" si="4"/>
        <v>0.41349415049438676</v>
      </c>
      <c r="N50" s="237">
        <f t="shared" si="4"/>
        <v>0.01623412779920841</v>
      </c>
      <c r="O50" s="237">
        <f t="shared" si="4"/>
        <v>-1.6933517364296051</v>
      </c>
      <c r="P50" s="237">
        <f t="shared" si="4"/>
        <v>0.446811369382786</v>
      </c>
      <c r="Q50" s="237">
        <f t="shared" si="4"/>
        <v>-1.19604476841819</v>
      </c>
      <c r="R50" s="237">
        <f t="shared" si="4"/>
        <v>0.039430103569742414</v>
      </c>
      <c r="S50" s="237">
        <f t="shared" si="4"/>
        <v>0.2705366831780509</v>
      </c>
      <c r="T50" s="237">
        <f t="shared" si="4"/>
        <v>-0.6713459528692738</v>
      </c>
      <c r="U50" s="7">
        <v>1996</v>
      </c>
    </row>
    <row r="51" spans="1:21" s="46" customFormat="1" ht="11.85" customHeight="1">
      <c r="A51" s="47">
        <v>1997</v>
      </c>
      <c r="B51" s="237">
        <f aca="true" t="shared" si="5" ref="B51:T51">B17*100/B16-100</f>
        <v>0.5451541679217513</v>
      </c>
      <c r="C51" s="237">
        <f t="shared" si="5"/>
        <v>0.12377747746533885</v>
      </c>
      <c r="D51" s="237">
        <f t="shared" si="5"/>
        <v>-2.0985191132167103</v>
      </c>
      <c r="E51" s="237">
        <f t="shared" si="5"/>
        <v>-0.0016553033159425468</v>
      </c>
      <c r="F51" s="237">
        <f t="shared" si="5"/>
        <v>0.4254489606137071</v>
      </c>
      <c r="G51" s="237">
        <f t="shared" si="5"/>
        <v>-0.6148761961132578</v>
      </c>
      <c r="H51" s="237">
        <f t="shared" si="5"/>
        <v>-0.13268771011698277</v>
      </c>
      <c r="I51" s="237">
        <f t="shared" si="5"/>
        <v>-1.6637223292370038</v>
      </c>
      <c r="J51" s="237">
        <f t="shared" si="5"/>
        <v>0.19208389419462435</v>
      </c>
      <c r="K51" s="237">
        <f t="shared" si="5"/>
        <v>0.6918917264401614</v>
      </c>
      <c r="L51" s="237">
        <f t="shared" si="5"/>
        <v>0.17428487171925156</v>
      </c>
      <c r="M51" s="237">
        <f t="shared" si="5"/>
        <v>0.0020734713850600883</v>
      </c>
      <c r="N51" s="237">
        <f t="shared" si="5"/>
        <v>-1.3283596344548982</v>
      </c>
      <c r="O51" s="237">
        <f t="shared" si="5"/>
        <v>-1.963839295199108</v>
      </c>
      <c r="P51" s="237">
        <f t="shared" si="5"/>
        <v>-0.15143629379937806</v>
      </c>
      <c r="Q51" s="237">
        <f t="shared" si="5"/>
        <v>-0.9986887344150688</v>
      </c>
      <c r="R51" s="237">
        <f t="shared" si="5"/>
        <v>-0.044669837349232466</v>
      </c>
      <c r="S51" s="237">
        <f t="shared" si="5"/>
        <v>0.29585608751310133</v>
      </c>
      <c r="T51" s="237">
        <f t="shared" si="5"/>
        <v>-1.1946046666778614</v>
      </c>
      <c r="U51" s="7">
        <v>1997</v>
      </c>
    </row>
    <row r="52" spans="1:21" s="46" customFormat="1" ht="11.85" customHeight="1">
      <c r="A52" s="47">
        <v>1998</v>
      </c>
      <c r="B52" s="237">
        <f aca="true" t="shared" si="6" ref="B52:T52">B18*100/B17-100</f>
        <v>1.3842002690144</v>
      </c>
      <c r="C52" s="237">
        <f t="shared" si="6"/>
        <v>2.0225171595248383</v>
      </c>
      <c r="D52" s="237">
        <f t="shared" si="6"/>
        <v>-0.7624667498168378</v>
      </c>
      <c r="E52" s="237">
        <f t="shared" si="6"/>
        <v>-0.4057399512229267</v>
      </c>
      <c r="F52" s="237">
        <f t="shared" si="6"/>
        <v>-0.5159831485727011</v>
      </c>
      <c r="G52" s="237">
        <f t="shared" si="6"/>
        <v>1.0558162202831625</v>
      </c>
      <c r="H52" s="237">
        <f t="shared" si="6"/>
        <v>0.9806612812006676</v>
      </c>
      <c r="I52" s="237">
        <f t="shared" si="6"/>
        <v>-0.4166497536371878</v>
      </c>
      <c r="J52" s="237">
        <f t="shared" si="6"/>
        <v>0.766508075393574</v>
      </c>
      <c r="K52" s="237">
        <f t="shared" si="6"/>
        <v>1.9638141231761779</v>
      </c>
      <c r="L52" s="237">
        <f t="shared" si="6"/>
        <v>1.5437559429010577</v>
      </c>
      <c r="M52" s="237">
        <f t="shared" si="6"/>
        <v>1.7823190467205592</v>
      </c>
      <c r="N52" s="237">
        <f t="shared" si="6"/>
        <v>-0.029389343604563578</v>
      </c>
      <c r="O52" s="237">
        <f t="shared" si="6"/>
        <v>-0.25924655060320845</v>
      </c>
      <c r="P52" s="237">
        <f t="shared" si="6"/>
        <v>0.32574083305863155</v>
      </c>
      <c r="Q52" s="237">
        <f t="shared" si="6"/>
        <v>2.233511690738041</v>
      </c>
      <c r="R52" s="237">
        <f t="shared" si="6"/>
        <v>1.1961093585699274</v>
      </c>
      <c r="S52" s="237">
        <f t="shared" si="6"/>
        <v>1.4944643319412307</v>
      </c>
      <c r="T52" s="237">
        <f t="shared" si="6"/>
        <v>0.20411567388865137</v>
      </c>
      <c r="U52" s="7">
        <v>1998</v>
      </c>
    </row>
    <row r="53" spans="1:21" s="46" customFormat="1" ht="11.85" customHeight="1">
      <c r="A53" s="47">
        <v>1999</v>
      </c>
      <c r="B53" s="237">
        <f aca="true" t="shared" si="7" ref="B53:T53">B19*100/B18-100</f>
        <v>1.7153142010460982</v>
      </c>
      <c r="C53" s="237">
        <f t="shared" si="7"/>
        <v>1.800653729451824</v>
      </c>
      <c r="D53" s="237">
        <f t="shared" si="7"/>
        <v>-0.10082377175311308</v>
      </c>
      <c r="E53" s="237">
        <f t="shared" si="7"/>
        <v>0.49391311413650385</v>
      </c>
      <c r="F53" s="237">
        <f t="shared" si="7"/>
        <v>0.9099610544051586</v>
      </c>
      <c r="G53" s="237">
        <f t="shared" si="7"/>
        <v>1.2983938772463262</v>
      </c>
      <c r="H53" s="237">
        <f t="shared" si="7"/>
        <v>1.6506398628557264</v>
      </c>
      <c r="I53" s="237">
        <f t="shared" si="7"/>
        <v>0.8617685847614069</v>
      </c>
      <c r="J53" s="237">
        <f t="shared" si="7"/>
        <v>2.1151393803299072</v>
      </c>
      <c r="K53" s="237">
        <f t="shared" si="7"/>
        <v>2.2112897828053377</v>
      </c>
      <c r="L53" s="237">
        <f t="shared" si="7"/>
        <v>2.026700682737328</v>
      </c>
      <c r="M53" s="237">
        <f t="shared" si="7"/>
        <v>2.6325707033565635</v>
      </c>
      <c r="N53" s="237">
        <f t="shared" si="7"/>
        <v>0.647809147889916</v>
      </c>
      <c r="O53" s="237">
        <f t="shared" si="7"/>
        <v>-0.9589260607531003</v>
      </c>
      <c r="P53" s="237">
        <f t="shared" si="7"/>
        <v>1.782844231369964</v>
      </c>
      <c r="Q53" s="237">
        <f t="shared" si="7"/>
        <v>2.003938267331222</v>
      </c>
      <c r="R53" s="237">
        <f t="shared" si="7"/>
        <v>1.6235874788933558</v>
      </c>
      <c r="S53" s="237">
        <f t="shared" si="7"/>
        <v>1.912755485485775</v>
      </c>
      <c r="T53" s="237">
        <f t="shared" si="7"/>
        <v>0.5923560188681734</v>
      </c>
      <c r="U53" s="7">
        <v>1999</v>
      </c>
    </row>
    <row r="54" spans="1:21" s="46" customFormat="1" ht="11.85" customHeight="1">
      <c r="A54" s="47">
        <v>2000</v>
      </c>
      <c r="B54" s="237">
        <f aca="true" t="shared" si="8" ref="B54:T54">B20*100/B19-100</f>
        <v>3.127500730505787</v>
      </c>
      <c r="C54" s="237">
        <f t="shared" si="8"/>
        <v>2.1708534194784335</v>
      </c>
      <c r="D54" s="237">
        <f t="shared" si="8"/>
        <v>1.9441079210159984</v>
      </c>
      <c r="E54" s="237">
        <f t="shared" si="8"/>
        <v>0.170444156338192</v>
      </c>
      <c r="F54" s="237">
        <f t="shared" si="8"/>
        <v>2.925544424062849</v>
      </c>
      <c r="G54" s="237">
        <f t="shared" si="8"/>
        <v>1.933148005038177</v>
      </c>
      <c r="H54" s="237">
        <f t="shared" si="8"/>
        <v>2.6485114725410597</v>
      </c>
      <c r="I54" s="237">
        <f t="shared" si="8"/>
        <v>-0.04758285609248958</v>
      </c>
      <c r="J54" s="237">
        <f t="shared" si="8"/>
        <v>2.8063448645703346</v>
      </c>
      <c r="K54" s="237">
        <f t="shared" si="8"/>
        <v>2.9919107178505726</v>
      </c>
      <c r="L54" s="237">
        <f t="shared" si="8"/>
        <v>2.748022452460148</v>
      </c>
      <c r="M54" s="237">
        <f t="shared" si="8"/>
        <v>2.732368423141949</v>
      </c>
      <c r="N54" s="237">
        <f t="shared" si="8"/>
        <v>-0.20839906551884724</v>
      </c>
      <c r="O54" s="237">
        <f t="shared" si="8"/>
        <v>-2.0041554804168698</v>
      </c>
      <c r="P54" s="237">
        <f t="shared" si="8"/>
        <v>2.047553621860942</v>
      </c>
      <c r="Q54" s="237">
        <f t="shared" si="8"/>
        <v>-0.6583207027973543</v>
      </c>
      <c r="R54" s="237">
        <f t="shared" si="8"/>
        <v>2.175357873210629</v>
      </c>
      <c r="S54" s="237">
        <f t="shared" si="8"/>
        <v>2.7053733281180854</v>
      </c>
      <c r="T54" s="237">
        <f t="shared" si="8"/>
        <v>-0.5258026209706799</v>
      </c>
      <c r="U54" s="7">
        <v>2000</v>
      </c>
    </row>
    <row r="55" spans="1:24" ht="11.85" customHeight="1">
      <c r="A55" s="47">
        <v>2001</v>
      </c>
      <c r="B55" s="237">
        <f aca="true" t="shared" si="9" ref="B55:T55">B21*100/B20-100</f>
        <v>0.8604231489276515</v>
      </c>
      <c r="C55" s="237">
        <f t="shared" si="9"/>
        <v>0.565372599859586</v>
      </c>
      <c r="D55" s="237">
        <f t="shared" si="9"/>
        <v>-1.2038923029005701</v>
      </c>
      <c r="E55" s="237">
        <f t="shared" si="9"/>
        <v>-2.3865608500552327</v>
      </c>
      <c r="F55" s="237">
        <f t="shared" si="9"/>
        <v>0.3191213879876216</v>
      </c>
      <c r="G55" s="237">
        <f t="shared" si="9"/>
        <v>0.6766166314708073</v>
      </c>
      <c r="H55" s="237">
        <f t="shared" si="9"/>
        <v>0.31753488589701817</v>
      </c>
      <c r="I55" s="237">
        <f t="shared" si="9"/>
        <v>-2.3397129061793294</v>
      </c>
      <c r="J55" s="237">
        <f t="shared" si="9"/>
        <v>-0.4472679293228907</v>
      </c>
      <c r="K55" s="237">
        <f t="shared" si="9"/>
        <v>-0.4512124702939815</v>
      </c>
      <c r="L55" s="237">
        <f t="shared" si="9"/>
        <v>0.09546544659687584</v>
      </c>
      <c r="M55" s="237">
        <f t="shared" si="9"/>
        <v>-0.5025329515551249</v>
      </c>
      <c r="N55" s="237">
        <f t="shared" si="9"/>
        <v>-2.284590018510869</v>
      </c>
      <c r="O55" s="237">
        <f t="shared" si="9"/>
        <v>-2.667221366127748</v>
      </c>
      <c r="P55" s="237">
        <f t="shared" si="9"/>
        <v>0.13526064164655338</v>
      </c>
      <c r="Q55" s="237">
        <f t="shared" si="9"/>
        <v>-2.074519003771684</v>
      </c>
      <c r="R55" s="237">
        <f t="shared" si="9"/>
        <v>-0.28020314728178164</v>
      </c>
      <c r="S55" s="237">
        <f t="shared" si="9"/>
        <v>0.14896888081233328</v>
      </c>
      <c r="T55" s="237">
        <f t="shared" si="9"/>
        <v>-2.340606117469818</v>
      </c>
      <c r="U55" s="7">
        <v>2001</v>
      </c>
      <c r="V55" s="8"/>
      <c r="W55" s="8"/>
      <c r="X55" s="8"/>
    </row>
    <row r="56" spans="1:24" ht="11.85" customHeight="1">
      <c r="A56" s="47">
        <v>2002</v>
      </c>
      <c r="B56" s="237">
        <f aca="true" t="shared" si="10" ref="B56:T56">B22*100/B21-100</f>
        <v>0.040707841334437944</v>
      </c>
      <c r="C56" s="237">
        <f t="shared" si="10"/>
        <v>-0.2854526425954873</v>
      </c>
      <c r="D56" s="237">
        <f t="shared" si="10"/>
        <v>-1.6929517785532653</v>
      </c>
      <c r="E56" s="237">
        <f t="shared" si="10"/>
        <v>-1.9696101186840451</v>
      </c>
      <c r="F56" s="237">
        <f t="shared" si="10"/>
        <v>-0.20979321828870923</v>
      </c>
      <c r="G56" s="237">
        <f t="shared" si="10"/>
        <v>-0.7265869405209742</v>
      </c>
      <c r="H56" s="237">
        <f t="shared" si="10"/>
        <v>-0.35185948875438555</v>
      </c>
      <c r="I56" s="237">
        <f t="shared" si="10"/>
        <v>-1.288631224967574</v>
      </c>
      <c r="J56" s="237">
        <f t="shared" si="10"/>
        <v>0.05581956871388627</v>
      </c>
      <c r="K56" s="237">
        <f t="shared" si="10"/>
        <v>-0.4307200820818764</v>
      </c>
      <c r="L56" s="237">
        <f t="shared" si="10"/>
        <v>0.4777008470970401</v>
      </c>
      <c r="M56" s="237">
        <f t="shared" si="10"/>
        <v>-0.3349664159758561</v>
      </c>
      <c r="N56" s="237">
        <f t="shared" si="10"/>
        <v>-1.1124418361551989</v>
      </c>
      <c r="O56" s="237">
        <f t="shared" si="10"/>
        <v>-1.7256085055651624</v>
      </c>
      <c r="P56" s="237">
        <f t="shared" si="10"/>
        <v>-0.7633148249589112</v>
      </c>
      <c r="Q56" s="237">
        <f t="shared" si="10"/>
        <v>-2.070062188843096</v>
      </c>
      <c r="R56" s="237">
        <f t="shared" si="10"/>
        <v>-0.4842068290724768</v>
      </c>
      <c r="S56" s="237">
        <f t="shared" si="10"/>
        <v>-0.22742012902629938</v>
      </c>
      <c r="T56" s="237">
        <f t="shared" si="10"/>
        <v>-1.5718305828484205</v>
      </c>
      <c r="U56" s="7">
        <v>2002</v>
      </c>
      <c r="V56" s="8"/>
      <c r="W56" s="8"/>
      <c r="X56" s="8"/>
    </row>
    <row r="57" spans="1:24" ht="11.85" customHeight="1">
      <c r="A57" s="47">
        <v>2003</v>
      </c>
      <c r="B57" s="237">
        <f aca="true" t="shared" si="11" ref="B57:T57">B23*100/B22-100</f>
        <v>-0.9339745357515739</v>
      </c>
      <c r="C57" s="237">
        <f t="shared" si="11"/>
        <v>-1.2179316307994696</v>
      </c>
      <c r="D57" s="237">
        <f t="shared" si="11"/>
        <v>-1.451366804486085</v>
      </c>
      <c r="E57" s="237">
        <f t="shared" si="11"/>
        <v>-1.5277844345817329</v>
      </c>
      <c r="F57" s="237">
        <f t="shared" si="11"/>
        <v>-0.7952891291888449</v>
      </c>
      <c r="G57" s="237">
        <f t="shared" si="11"/>
        <v>-1.1191767640668076</v>
      </c>
      <c r="H57" s="237">
        <f t="shared" si="11"/>
        <v>-1.354000774484092</v>
      </c>
      <c r="I57" s="237">
        <f t="shared" si="11"/>
        <v>-1.8297187233639534</v>
      </c>
      <c r="J57" s="237">
        <f t="shared" si="11"/>
        <v>-0.5228973649919908</v>
      </c>
      <c r="K57" s="237">
        <f t="shared" si="11"/>
        <v>-1.0195836979959125</v>
      </c>
      <c r="L57" s="237">
        <f t="shared" si="11"/>
        <v>-0.8641326913611493</v>
      </c>
      <c r="M57" s="237">
        <f t="shared" si="11"/>
        <v>-0.499559670493241</v>
      </c>
      <c r="N57" s="237">
        <f t="shared" si="11"/>
        <v>-0.4941681950041499</v>
      </c>
      <c r="O57" s="237">
        <f t="shared" si="11"/>
        <v>-1.207760090184621</v>
      </c>
      <c r="P57" s="237">
        <f t="shared" si="11"/>
        <v>-1.5083418667779114</v>
      </c>
      <c r="Q57" s="237">
        <f t="shared" si="11"/>
        <v>-2.2769706038519075</v>
      </c>
      <c r="R57" s="237">
        <f t="shared" si="11"/>
        <v>-1.0815307820299438</v>
      </c>
      <c r="S57" s="237">
        <f t="shared" si="11"/>
        <v>-1.0248645786388266</v>
      </c>
      <c r="T57" s="237">
        <f t="shared" si="11"/>
        <v>-1.2978595778689908</v>
      </c>
      <c r="U57" s="7">
        <v>2003</v>
      </c>
      <c r="V57" s="8"/>
      <c r="W57" s="8"/>
      <c r="X57" s="8"/>
    </row>
    <row r="58" spans="1:24" ht="11.85" customHeight="1">
      <c r="A58" s="47">
        <v>2004</v>
      </c>
      <c r="B58" s="237">
        <f aca="true" t="shared" si="12" ref="B58:T58">B24*100/B23-100</f>
        <v>0.25245995469049376</v>
      </c>
      <c r="C58" s="237">
        <f t="shared" si="12"/>
        <v>0.017718902271823822</v>
      </c>
      <c r="D58" s="237">
        <f t="shared" si="12"/>
        <v>0.5425448666461818</v>
      </c>
      <c r="E58" s="237">
        <f t="shared" si="12"/>
        <v>0.25261079830853816</v>
      </c>
      <c r="F58" s="237">
        <f t="shared" si="12"/>
        <v>0.4141252498811383</v>
      </c>
      <c r="G58" s="237">
        <f t="shared" si="12"/>
        <v>0.28876029430449535</v>
      </c>
      <c r="H58" s="237">
        <f t="shared" si="12"/>
        <v>0.1837350004451963</v>
      </c>
      <c r="I58" s="237">
        <f t="shared" si="12"/>
        <v>-0.2699812294826529</v>
      </c>
      <c r="J58" s="237">
        <f t="shared" si="12"/>
        <v>0.5550395164462856</v>
      </c>
      <c r="K58" s="237">
        <f t="shared" si="12"/>
        <v>0.5433355886052738</v>
      </c>
      <c r="L58" s="237">
        <f t="shared" si="12"/>
        <v>0.9510485165662459</v>
      </c>
      <c r="M58" s="237">
        <f t="shared" si="12"/>
        <v>0.7311704994047403</v>
      </c>
      <c r="N58" s="237">
        <f t="shared" si="12"/>
        <v>0.029142796586398845</v>
      </c>
      <c r="O58" s="237">
        <f t="shared" si="12"/>
        <v>-0.2296985293174032</v>
      </c>
      <c r="P58" s="237">
        <f t="shared" si="12"/>
        <v>0.014170428862456674</v>
      </c>
      <c r="Q58" s="237">
        <f t="shared" si="12"/>
        <v>0.5668481739941313</v>
      </c>
      <c r="R58" s="237">
        <f t="shared" si="12"/>
        <v>0.3185768534801383</v>
      </c>
      <c r="S58" s="237">
        <f t="shared" si="12"/>
        <v>0.35013002198688525</v>
      </c>
      <c r="T58" s="237">
        <f t="shared" si="12"/>
        <v>0.08079656151716108</v>
      </c>
      <c r="U58" s="7">
        <v>2004</v>
      </c>
      <c r="V58" s="8"/>
      <c r="W58" s="8"/>
      <c r="X58" s="8"/>
    </row>
    <row r="59" spans="1:24" ht="11.85" customHeight="1">
      <c r="A59" s="47">
        <v>2005</v>
      </c>
      <c r="B59" s="237">
        <f aca="true" t="shared" si="13" ref="B59:T59">B25*100/B24-100</f>
        <v>0.12472570217076395</v>
      </c>
      <c r="C59" s="237">
        <f t="shared" si="13"/>
        <v>0.32655431998260553</v>
      </c>
      <c r="D59" s="237">
        <f t="shared" si="13"/>
        <v>-0.006807024078241852</v>
      </c>
      <c r="E59" s="237">
        <f t="shared" si="13"/>
        <v>-0.7950541186386175</v>
      </c>
      <c r="F59" s="237">
        <f t="shared" si="13"/>
        <v>-0.2123185491056745</v>
      </c>
      <c r="G59" s="237">
        <f t="shared" si="13"/>
        <v>0.8479505223029662</v>
      </c>
      <c r="H59" s="237">
        <f t="shared" si="13"/>
        <v>-0.3070473630126287</v>
      </c>
      <c r="I59" s="237">
        <f t="shared" si="13"/>
        <v>-0.27402863550877044</v>
      </c>
      <c r="J59" s="237">
        <f t="shared" si="13"/>
        <v>-0.3905449720873122</v>
      </c>
      <c r="K59" s="237">
        <f t="shared" si="13"/>
        <v>-0.17330857350889062</v>
      </c>
      <c r="L59" s="237">
        <f t="shared" si="13"/>
        <v>0.192055549388769</v>
      </c>
      <c r="M59" s="237">
        <f t="shared" si="13"/>
        <v>0.33455023307712395</v>
      </c>
      <c r="N59" s="237">
        <f t="shared" si="13"/>
        <v>-0.9345309039165102</v>
      </c>
      <c r="O59" s="237">
        <f t="shared" si="13"/>
        <v>-1.360488355066579</v>
      </c>
      <c r="P59" s="237">
        <f t="shared" si="13"/>
        <v>-0.25757871234523577</v>
      </c>
      <c r="Q59" s="237">
        <f t="shared" si="13"/>
        <v>-0.8464619912338094</v>
      </c>
      <c r="R59" s="237">
        <f t="shared" si="13"/>
        <v>-0.12956658706366397</v>
      </c>
      <c r="S59" s="237">
        <f t="shared" si="13"/>
        <v>-0.001121601407533035</v>
      </c>
      <c r="T59" s="237">
        <f t="shared" si="13"/>
        <v>-0.8853466147589302</v>
      </c>
      <c r="U59" s="7">
        <v>2005</v>
      </c>
      <c r="V59" s="8"/>
      <c r="W59" s="8"/>
      <c r="X59" s="8"/>
    </row>
    <row r="60" spans="1:24" ht="11.85" customHeight="1">
      <c r="A60" s="47">
        <v>2006</v>
      </c>
      <c r="B60" s="237">
        <f aca="true" t="shared" si="14" ref="B60:T60">B26*100/B25-100</f>
        <v>0.6440897564872472</v>
      </c>
      <c r="C60" s="237">
        <f t="shared" si="14"/>
        <v>0.8865020176014156</v>
      </c>
      <c r="D60" s="237">
        <f t="shared" si="14"/>
        <v>1.5859519147343093</v>
      </c>
      <c r="E60" s="237">
        <f t="shared" si="14"/>
        <v>0.5462576797604726</v>
      </c>
      <c r="F60" s="237">
        <f t="shared" si="14"/>
        <v>1.2791730021532146</v>
      </c>
      <c r="G60" s="237">
        <f t="shared" si="14"/>
        <v>1.071035318279442</v>
      </c>
      <c r="H60" s="237">
        <f t="shared" si="14"/>
        <v>0.4098005951625794</v>
      </c>
      <c r="I60" s="237">
        <f t="shared" si="14"/>
        <v>0.9191257981553775</v>
      </c>
      <c r="J60" s="237">
        <f t="shared" si="14"/>
        <v>0.6758847951524842</v>
      </c>
      <c r="K60" s="237">
        <f t="shared" si="14"/>
        <v>0.47894945594552496</v>
      </c>
      <c r="L60" s="237">
        <f t="shared" si="14"/>
        <v>0.7601132244563473</v>
      </c>
      <c r="M60" s="237">
        <f t="shared" si="14"/>
        <v>-0.16197061667018886</v>
      </c>
      <c r="N60" s="237">
        <f t="shared" si="14"/>
        <v>1.0782304188050773</v>
      </c>
      <c r="O60" s="237">
        <f t="shared" si="14"/>
        <v>1.057183178550602</v>
      </c>
      <c r="P60" s="237">
        <f t="shared" si="14"/>
        <v>0.733792522259165</v>
      </c>
      <c r="Q60" s="237">
        <f t="shared" si="14"/>
        <v>0.7639305121435456</v>
      </c>
      <c r="R60" s="237">
        <f t="shared" si="14"/>
        <v>0.7224440996158847</v>
      </c>
      <c r="S60" s="237">
        <f t="shared" si="14"/>
        <v>0.648891078944061</v>
      </c>
      <c r="T60" s="237">
        <f t="shared" si="14"/>
        <v>0.902075500146978</v>
      </c>
      <c r="U60" s="7">
        <v>2006</v>
      </c>
      <c r="V60" s="8"/>
      <c r="W60" s="8"/>
      <c r="X60" s="8"/>
    </row>
    <row r="61" spans="1:24" ht="11.85" customHeight="1">
      <c r="A61" s="47">
        <v>2007</v>
      </c>
      <c r="B61" s="237">
        <f aca="true" t="shared" si="15" ref="B61:T61">B27*100/B26-100</f>
        <v>1.7293725694965758</v>
      </c>
      <c r="C61" s="237">
        <f t="shared" si="15"/>
        <v>1.8464980159480433</v>
      </c>
      <c r="D61" s="237">
        <f t="shared" si="15"/>
        <v>2.0619495209267313</v>
      </c>
      <c r="E61" s="237">
        <f t="shared" si="15"/>
        <v>2.000661955103851</v>
      </c>
      <c r="F61" s="237">
        <f t="shared" si="15"/>
        <v>1.6504360355277043</v>
      </c>
      <c r="G61" s="237">
        <f t="shared" si="15"/>
        <v>2.3331164496103156</v>
      </c>
      <c r="H61" s="237">
        <f t="shared" si="15"/>
        <v>1.3027046627053807</v>
      </c>
      <c r="I61" s="237">
        <f t="shared" si="15"/>
        <v>1.8360641331764214</v>
      </c>
      <c r="J61" s="237">
        <f t="shared" si="15"/>
        <v>1.7513382509198863</v>
      </c>
      <c r="K61" s="237">
        <f t="shared" si="15"/>
        <v>1.6426540587913507</v>
      </c>
      <c r="L61" s="237">
        <f t="shared" si="15"/>
        <v>2.0362628868785038</v>
      </c>
      <c r="M61" s="237">
        <f t="shared" si="15"/>
        <v>0.31864500191146305</v>
      </c>
      <c r="N61" s="237">
        <f t="shared" si="15"/>
        <v>1.494083929677231</v>
      </c>
      <c r="O61" s="237">
        <f t="shared" si="15"/>
        <v>1.4483950337905895</v>
      </c>
      <c r="P61" s="237">
        <f t="shared" si="15"/>
        <v>1.590859036944451</v>
      </c>
      <c r="Q61" s="237">
        <f t="shared" si="15"/>
        <v>1.7553898550382598</v>
      </c>
      <c r="R61" s="237">
        <f t="shared" si="15"/>
        <v>1.7098118449299164</v>
      </c>
      <c r="S61" s="237">
        <f t="shared" si="15"/>
        <v>1.7000684354894133</v>
      </c>
      <c r="T61" s="237">
        <f t="shared" si="15"/>
        <v>1.6673732376601293</v>
      </c>
      <c r="U61" s="7">
        <v>2007</v>
      </c>
      <c r="V61" s="8"/>
      <c r="W61" s="8"/>
      <c r="X61" s="8"/>
    </row>
    <row r="62" spans="1:24" ht="11.85" customHeight="1">
      <c r="A62" s="47">
        <v>2008</v>
      </c>
      <c r="B62" s="237">
        <f aca="true" t="shared" si="16" ref="B62:T62">B28*100/B27-100</f>
        <v>1.6420015700708888</v>
      </c>
      <c r="C62" s="237">
        <f t="shared" si="16"/>
        <v>1.6088695903612518</v>
      </c>
      <c r="D62" s="237">
        <f t="shared" si="16"/>
        <v>1.9444134735694547</v>
      </c>
      <c r="E62" s="237">
        <f t="shared" si="16"/>
        <v>1.488053200383277</v>
      </c>
      <c r="F62" s="237">
        <f t="shared" si="16"/>
        <v>0.7349989344250076</v>
      </c>
      <c r="G62" s="237">
        <f t="shared" si="16"/>
        <v>2.579888865476434</v>
      </c>
      <c r="H62" s="237">
        <f t="shared" si="16"/>
        <v>1.1419457796467043</v>
      </c>
      <c r="I62" s="237">
        <f t="shared" si="16"/>
        <v>0.7950986221616461</v>
      </c>
      <c r="J62" s="237">
        <f t="shared" si="16"/>
        <v>1.3647385056871428</v>
      </c>
      <c r="K62" s="237">
        <f t="shared" si="16"/>
        <v>1.404903995534056</v>
      </c>
      <c r="L62" s="237">
        <f t="shared" si="16"/>
        <v>1.5872084432041902</v>
      </c>
      <c r="M62" s="237">
        <f t="shared" si="16"/>
        <v>0.5542132782924369</v>
      </c>
      <c r="N62" s="237">
        <f t="shared" si="16"/>
        <v>0.56823233753002</v>
      </c>
      <c r="O62" s="237">
        <f t="shared" si="16"/>
        <v>0.7112653871064509</v>
      </c>
      <c r="P62" s="237">
        <f t="shared" si="16"/>
        <v>1.402497748283423</v>
      </c>
      <c r="Q62" s="237">
        <f t="shared" si="16"/>
        <v>0.6678583506449627</v>
      </c>
      <c r="R62" s="237">
        <f t="shared" si="16"/>
        <v>1.405442987683756</v>
      </c>
      <c r="S62" s="237">
        <f t="shared" si="16"/>
        <v>1.484801842425611</v>
      </c>
      <c r="T62" s="237">
        <f t="shared" si="16"/>
        <v>0.8062549851391481</v>
      </c>
      <c r="U62" s="7">
        <v>2008</v>
      </c>
      <c r="V62" s="8"/>
      <c r="W62" s="8"/>
      <c r="X62" s="8"/>
    </row>
    <row r="63" spans="1:24" ht="11.85" customHeight="1">
      <c r="A63" s="47">
        <v>2009</v>
      </c>
      <c r="B63" s="237">
        <f aca="true" t="shared" si="17" ref="B63:T63">B29*100/B28-100</f>
        <v>-0.5912336585457325</v>
      </c>
      <c r="C63" s="237">
        <f t="shared" si="17"/>
        <v>0.3769589965737481</v>
      </c>
      <c r="D63" s="237">
        <f t="shared" si="17"/>
        <v>1.6738252448185165</v>
      </c>
      <c r="E63" s="237">
        <f t="shared" si="17"/>
        <v>1.3112608190301955</v>
      </c>
      <c r="F63" s="237">
        <f t="shared" si="17"/>
        <v>-0.6472261035561928</v>
      </c>
      <c r="G63" s="237">
        <f t="shared" si="17"/>
        <v>1.4503569605742257</v>
      </c>
      <c r="H63" s="237">
        <f t="shared" si="17"/>
        <v>0.38378300937112897</v>
      </c>
      <c r="I63" s="237">
        <f t="shared" si="17"/>
        <v>0.7042856416691023</v>
      </c>
      <c r="J63" s="237">
        <f t="shared" si="17"/>
        <v>0.8558386704139167</v>
      </c>
      <c r="K63" s="237">
        <f t="shared" si="17"/>
        <v>-0.16091953238075973</v>
      </c>
      <c r="L63" s="237">
        <f t="shared" si="17"/>
        <v>-0.0577639471050162</v>
      </c>
      <c r="M63" s="237">
        <f t="shared" si="17"/>
        <v>-0.5096053588398917</v>
      </c>
      <c r="N63" s="237">
        <f t="shared" si="17"/>
        <v>-0.43530044215997066</v>
      </c>
      <c r="O63" s="237">
        <f t="shared" si="17"/>
        <v>-0.37293858899232646</v>
      </c>
      <c r="P63" s="237">
        <f t="shared" si="17"/>
        <v>0.41227678914746946</v>
      </c>
      <c r="Q63" s="237">
        <f t="shared" si="17"/>
        <v>-0.5130237977774357</v>
      </c>
      <c r="R63" s="237">
        <f t="shared" si="17"/>
        <v>0.15916548312846146</v>
      </c>
      <c r="S63" s="237">
        <f t="shared" si="17"/>
        <v>0.10795425899407007</v>
      </c>
      <c r="T63" s="237">
        <f t="shared" si="17"/>
        <v>0.02492184148134413</v>
      </c>
      <c r="U63" s="7">
        <v>2009</v>
      </c>
      <c r="V63" s="8"/>
      <c r="W63" s="8"/>
      <c r="X63" s="8"/>
    </row>
    <row r="64" spans="1:24" ht="11.85" customHeight="1">
      <c r="A64" s="47">
        <v>2010</v>
      </c>
      <c r="B64" s="237">
        <f aca="true" t="shared" si="18" ref="B64:T64">B30*100/B29-100</f>
        <v>0.02747206147306258</v>
      </c>
      <c r="C64" s="237">
        <f t="shared" si="18"/>
        <v>0.7547865655510009</v>
      </c>
      <c r="D64" s="237">
        <f t="shared" si="18"/>
        <v>1.1024532093830572</v>
      </c>
      <c r="E64" s="237">
        <f t="shared" si="18"/>
        <v>0.43625643710296913</v>
      </c>
      <c r="F64" s="237">
        <f t="shared" si="18"/>
        <v>-0.10052665070455191</v>
      </c>
      <c r="G64" s="237">
        <f t="shared" si="18"/>
        <v>0.8300633599705662</v>
      </c>
      <c r="H64" s="237">
        <f t="shared" si="18"/>
        <v>0.1476964334209896</v>
      </c>
      <c r="I64" s="237">
        <f t="shared" si="18"/>
        <v>-0.6046509774438249</v>
      </c>
      <c r="J64" s="237">
        <f t="shared" si="18"/>
        <v>0.5019992654717669</v>
      </c>
      <c r="K64" s="237">
        <f t="shared" si="18"/>
        <v>0.1759299791159492</v>
      </c>
      <c r="L64" s="237">
        <f t="shared" si="18"/>
        <v>0.0969944335913766</v>
      </c>
      <c r="M64" s="237">
        <f t="shared" si="18"/>
        <v>0.43042355921224384</v>
      </c>
      <c r="N64" s="237">
        <f t="shared" si="18"/>
        <v>0.5683595653786995</v>
      </c>
      <c r="O64" s="237">
        <f t="shared" si="18"/>
        <v>0.11544990848840087</v>
      </c>
      <c r="P64" s="237">
        <f t="shared" si="18"/>
        <v>0.1273645344531502</v>
      </c>
      <c r="Q64" s="237">
        <f t="shared" si="18"/>
        <v>0.7903391840172418</v>
      </c>
      <c r="R64" s="237">
        <f t="shared" si="18"/>
        <v>0.3544972251424099</v>
      </c>
      <c r="S64" s="237">
        <f t="shared" si="18"/>
        <v>0.3172489048365179</v>
      </c>
      <c r="T64" s="237">
        <f t="shared" si="18"/>
        <v>0.35307398746493845</v>
      </c>
      <c r="U64" s="7">
        <v>2010</v>
      </c>
      <c r="V64" s="8"/>
      <c r="W64" s="8"/>
      <c r="X64" s="8"/>
    </row>
    <row r="65" spans="1:24" ht="11.85" customHeight="1">
      <c r="A65" s="47">
        <v>2011</v>
      </c>
      <c r="B65" s="237">
        <f aca="true" t="shared" si="19" ref="B65:T65">B31*100/B30-100</f>
        <v>1.4427175151238316</v>
      </c>
      <c r="C65" s="237">
        <f t="shared" si="19"/>
        <v>1.7826270403444795</v>
      </c>
      <c r="D65" s="237">
        <f t="shared" si="19"/>
        <v>0.9045358010694997</v>
      </c>
      <c r="E65" s="237">
        <f t="shared" si="19"/>
        <v>-0.046301088306620386</v>
      </c>
      <c r="F65" s="237">
        <f t="shared" si="19"/>
        <v>1.3939182138811788</v>
      </c>
      <c r="G65" s="237">
        <f t="shared" si="19"/>
        <v>1.439161827661863</v>
      </c>
      <c r="H65" s="237">
        <f t="shared" si="19"/>
        <v>1.2829192208548932</v>
      </c>
      <c r="I65" s="237">
        <f t="shared" si="19"/>
        <v>-1.4566759190088021</v>
      </c>
      <c r="J65" s="237">
        <f t="shared" si="19"/>
        <v>1.6631192990166284</v>
      </c>
      <c r="K65" s="237">
        <f t="shared" si="19"/>
        <v>1.3760184294522588</v>
      </c>
      <c r="L65" s="237">
        <f t="shared" si="19"/>
        <v>1.0455379601983594</v>
      </c>
      <c r="M65" s="237">
        <f t="shared" si="19"/>
        <v>1.1074508414662745</v>
      </c>
      <c r="N65" s="237">
        <f t="shared" si="19"/>
        <v>0.20703975772288175</v>
      </c>
      <c r="O65" s="237">
        <f t="shared" si="19"/>
        <v>-0.4604879341058279</v>
      </c>
      <c r="P65" s="237">
        <f t="shared" si="19"/>
        <v>1.0067586379921778</v>
      </c>
      <c r="Q65" s="237">
        <f t="shared" si="19"/>
        <v>0.43667662478257796</v>
      </c>
      <c r="R65" s="237">
        <f t="shared" si="19"/>
        <v>1.2083414539076216</v>
      </c>
      <c r="S65" s="237">
        <f t="shared" si="19"/>
        <v>1.4579714168506257</v>
      </c>
      <c r="T65" s="237">
        <f t="shared" si="19"/>
        <v>-0.1274945256708122</v>
      </c>
      <c r="U65" s="7">
        <v>2011</v>
      </c>
      <c r="V65" s="8"/>
      <c r="W65" s="8"/>
      <c r="X65" s="8"/>
    </row>
    <row r="66" spans="1:24" ht="11.85" customHeight="1">
      <c r="A66" s="47">
        <v>2012</v>
      </c>
      <c r="B66" s="237">
        <f aca="true" t="shared" si="20" ref="B66:T76">B32*100/B31-100</f>
        <v>1.4745030402577726</v>
      </c>
      <c r="C66" s="237">
        <f t="shared" si="20"/>
        <v>1.6479525563071462</v>
      </c>
      <c r="D66" s="237">
        <f t="shared" si="20"/>
        <v>2.2129798314109763</v>
      </c>
      <c r="E66" s="237">
        <f t="shared" si="20"/>
        <v>0.21321311047971392</v>
      </c>
      <c r="F66" s="237">
        <f t="shared" si="20"/>
        <v>1.5111552197432871</v>
      </c>
      <c r="G66" s="237">
        <f t="shared" si="20"/>
        <v>1.8426726187285993</v>
      </c>
      <c r="H66" s="237">
        <f t="shared" si="20"/>
        <v>1.151248917937835</v>
      </c>
      <c r="I66" s="237">
        <f t="shared" si="20"/>
        <v>-0.9510712944089761</v>
      </c>
      <c r="J66" s="237">
        <f t="shared" si="20"/>
        <v>1.4586580755905345</v>
      </c>
      <c r="K66" s="237">
        <f t="shared" si="20"/>
        <v>0.9801435535330825</v>
      </c>
      <c r="L66" s="237">
        <f t="shared" si="20"/>
        <v>0.8002738749671465</v>
      </c>
      <c r="M66" s="237">
        <f t="shared" si="20"/>
        <v>0.09026112887346471</v>
      </c>
      <c r="N66" s="237">
        <f t="shared" si="20"/>
        <v>0.8313094136068315</v>
      </c>
      <c r="O66" s="237">
        <f t="shared" si="20"/>
        <v>-0.5034202242837296</v>
      </c>
      <c r="P66" s="237">
        <f t="shared" si="20"/>
        <v>0.5811320640411424</v>
      </c>
      <c r="Q66" s="237">
        <f t="shared" si="20"/>
        <v>0.043458744213850764</v>
      </c>
      <c r="R66" s="237">
        <f t="shared" si="20"/>
        <v>1.1433660697092307</v>
      </c>
      <c r="S66" s="237">
        <f t="shared" si="20"/>
        <v>1.266344063434886</v>
      </c>
      <c r="T66" s="237">
        <f t="shared" si="20"/>
        <v>0.11969468647664883</v>
      </c>
      <c r="U66" s="7">
        <v>2012</v>
      </c>
      <c r="V66" s="8"/>
      <c r="W66" s="8"/>
      <c r="X66" s="8"/>
    </row>
    <row r="67" spans="1:24" ht="11.85" customHeight="1">
      <c r="A67" s="47">
        <v>2013</v>
      </c>
      <c r="B67" s="237">
        <f t="shared" si="20"/>
        <v>1.2732938611217435</v>
      </c>
      <c r="C67" s="237">
        <f t="shared" si="20"/>
        <v>1.1940603168091286</v>
      </c>
      <c r="D67" s="237">
        <f t="shared" si="20"/>
        <v>1.9389210081105546</v>
      </c>
      <c r="E67" s="237">
        <f t="shared" si="20"/>
        <v>-0.10748690089891966</v>
      </c>
      <c r="F67" s="237">
        <f t="shared" si="20"/>
        <v>0.3002843912317843</v>
      </c>
      <c r="G67" s="237">
        <f t="shared" si="20"/>
        <v>1.2957150156945687</v>
      </c>
      <c r="H67" s="237">
        <f t="shared" si="20"/>
        <v>0.4555654772505875</v>
      </c>
      <c r="I67" s="237">
        <f t="shared" si="20"/>
        <v>-0.17018864514503207</v>
      </c>
      <c r="J67" s="237">
        <f t="shared" si="20"/>
        <v>0.9173020837949792</v>
      </c>
      <c r="K67" s="237">
        <f t="shared" si="20"/>
        <v>0.6824879306262659</v>
      </c>
      <c r="L67" s="237">
        <f t="shared" si="20"/>
        <v>0.48531956002227616</v>
      </c>
      <c r="M67" s="237">
        <f t="shared" si="20"/>
        <v>-0.7478829642115699</v>
      </c>
      <c r="N67" s="237">
        <f t="shared" si="20"/>
        <v>0.5862494299724972</v>
      </c>
      <c r="O67" s="237">
        <f t="shared" si="20"/>
        <v>-0.5097043459105635</v>
      </c>
      <c r="P67" s="237">
        <f t="shared" si="20"/>
        <v>0.44902876072879394</v>
      </c>
      <c r="Q67" s="237">
        <f t="shared" si="20"/>
        <v>-0.49955845662731235</v>
      </c>
      <c r="R67" s="237">
        <f t="shared" si="20"/>
        <v>0.7877388800304601</v>
      </c>
      <c r="S67" s="237">
        <f t="shared" si="20"/>
        <v>0.867183668937173</v>
      </c>
      <c r="T67" s="237">
        <f t="shared" si="20"/>
        <v>-0.01978902380166403</v>
      </c>
      <c r="U67" s="7">
        <v>2013</v>
      </c>
      <c r="V67" s="8"/>
      <c r="W67" s="8"/>
      <c r="X67" s="8"/>
    </row>
    <row r="68" spans="1:24" ht="11.85" customHeight="1">
      <c r="A68" s="47">
        <v>2014</v>
      </c>
      <c r="B68" s="237">
        <f t="shared" si="20"/>
        <v>1.2869503738533439</v>
      </c>
      <c r="C68" s="237">
        <f t="shared" si="20"/>
        <v>1.161447433421344</v>
      </c>
      <c r="D68" s="237">
        <f t="shared" si="20"/>
        <v>1.8878182063506301</v>
      </c>
      <c r="E68" s="237">
        <f t="shared" si="20"/>
        <v>0.08451188153927092</v>
      </c>
      <c r="F68" s="237">
        <f t="shared" si="20"/>
        <v>0.27585710169981326</v>
      </c>
      <c r="G68" s="237">
        <f t="shared" si="20"/>
        <v>0.7471222469978187</v>
      </c>
      <c r="H68" s="237">
        <f t="shared" si="20"/>
        <v>1.0818756709567054</v>
      </c>
      <c r="I68" s="237">
        <f t="shared" si="20"/>
        <v>0.964034874774228</v>
      </c>
      <c r="J68" s="237">
        <f t="shared" si="20"/>
        <v>0.8306875168051988</v>
      </c>
      <c r="K68" s="237">
        <f t="shared" si="20"/>
        <v>0.7832130216203268</v>
      </c>
      <c r="L68" s="237">
        <f t="shared" si="20"/>
        <v>0.7833672173590003</v>
      </c>
      <c r="M68" s="237">
        <f t="shared" si="20"/>
        <v>-0.059422717880110554</v>
      </c>
      <c r="N68" s="237">
        <f t="shared" si="20"/>
        <v>0.34241975629178967</v>
      </c>
      <c r="O68" s="237">
        <f t="shared" si="20"/>
        <v>-0.534457007693149</v>
      </c>
      <c r="P68" s="237">
        <f t="shared" si="20"/>
        <v>0.645422901532342</v>
      </c>
      <c r="Q68" s="237">
        <f t="shared" si="20"/>
        <v>-0.3338493781133707</v>
      </c>
      <c r="R68" s="237">
        <f t="shared" si="20"/>
        <v>0.8760330578512452</v>
      </c>
      <c r="S68" s="237">
        <f t="shared" si="20"/>
        <v>0.9553551101569155</v>
      </c>
      <c r="T68" s="237">
        <f t="shared" si="20"/>
        <v>0.10063398730663664</v>
      </c>
      <c r="U68" s="7">
        <v>2014</v>
      </c>
      <c r="V68" s="8"/>
      <c r="W68" s="8"/>
      <c r="X68" s="8"/>
    </row>
    <row r="69" spans="1:24" ht="11.85" customHeight="1">
      <c r="A69" s="47">
        <v>2015</v>
      </c>
      <c r="B69" s="237">
        <f t="shared" si="20"/>
        <v>0.8387707763857435</v>
      </c>
      <c r="C69" s="237">
        <f t="shared" si="20"/>
        <v>1.5085610305875576</v>
      </c>
      <c r="D69" s="237">
        <f t="shared" si="20"/>
        <v>2.142085825793643</v>
      </c>
      <c r="E69" s="237">
        <f t="shared" si="20"/>
        <v>0.19333648947076654</v>
      </c>
      <c r="F69" s="237">
        <f t="shared" si="20"/>
        <v>0.1525131144518781</v>
      </c>
      <c r="G69" s="237">
        <f t="shared" si="20"/>
        <v>0.771940330784048</v>
      </c>
      <c r="H69" s="237">
        <f t="shared" si="20"/>
        <v>1.0476463791274</v>
      </c>
      <c r="I69" s="237">
        <f t="shared" si="20"/>
        <v>0.3813071213553627</v>
      </c>
      <c r="J69" s="237">
        <f t="shared" si="20"/>
        <v>0.8404756829008164</v>
      </c>
      <c r="K69" s="237">
        <f t="shared" si="20"/>
        <v>1.042653986900433</v>
      </c>
      <c r="L69" s="237">
        <f t="shared" si="20"/>
        <v>0.9235332014969515</v>
      </c>
      <c r="M69" s="237">
        <f t="shared" si="20"/>
        <v>0.34236328484624323</v>
      </c>
      <c r="N69" s="237">
        <f t="shared" si="20"/>
        <v>-0.21297103046629218</v>
      </c>
      <c r="O69" s="237">
        <f t="shared" si="20"/>
        <v>-0.3401657997722225</v>
      </c>
      <c r="P69" s="237">
        <f t="shared" si="20"/>
        <v>0.9980078568635804</v>
      </c>
      <c r="Q69" s="237">
        <f t="shared" si="20"/>
        <v>-0.008741628209918417</v>
      </c>
      <c r="R69" s="237">
        <f t="shared" si="20"/>
        <v>0.9386484398773405</v>
      </c>
      <c r="S69" s="237">
        <f t="shared" si="20"/>
        <v>1.0421068295447498</v>
      </c>
      <c r="T69" s="237">
        <f t="shared" si="20"/>
        <v>-0.04921139253947615</v>
      </c>
      <c r="U69" s="7">
        <v>2015</v>
      </c>
      <c r="V69" s="8"/>
      <c r="W69" s="8"/>
      <c r="X69" s="8"/>
    </row>
    <row r="70" spans="1:21" ht="11.85" customHeight="1">
      <c r="A70" s="47">
        <v>2016</v>
      </c>
      <c r="B70" s="237">
        <f t="shared" si="20"/>
        <v>1.2597833602136888</v>
      </c>
      <c r="C70" s="237">
        <f t="shared" si="20"/>
        <v>1.6316844928038563</v>
      </c>
      <c r="D70" s="237">
        <f t="shared" si="20"/>
        <v>2.7666493798349165</v>
      </c>
      <c r="E70" s="237">
        <f t="shared" si="20"/>
        <v>1.2187551234321035</v>
      </c>
      <c r="F70" s="237">
        <f t="shared" si="20"/>
        <v>0.8732841508369518</v>
      </c>
      <c r="G70" s="237">
        <f t="shared" si="20"/>
        <v>1.9311211182789947</v>
      </c>
      <c r="H70" s="237">
        <f t="shared" si="20"/>
        <v>1.303103260975277</v>
      </c>
      <c r="I70" s="237">
        <f t="shared" si="20"/>
        <v>0.2360076810756908</v>
      </c>
      <c r="J70" s="237">
        <f t="shared" si="20"/>
        <v>1.3350582487292968</v>
      </c>
      <c r="K70" s="237">
        <f t="shared" si="20"/>
        <v>1.0325020437104655</v>
      </c>
      <c r="L70" s="237">
        <f t="shared" si="20"/>
        <v>0.8316819701393143</v>
      </c>
      <c r="M70" s="237">
        <f t="shared" si="20"/>
        <v>1.0115432916444433</v>
      </c>
      <c r="N70" s="237">
        <f t="shared" si="20"/>
        <v>0.8139592287358397</v>
      </c>
      <c r="O70" s="237">
        <f t="shared" si="20"/>
        <v>0.06960156593551403</v>
      </c>
      <c r="P70" s="237">
        <f t="shared" si="20"/>
        <v>1.4247413315086135</v>
      </c>
      <c r="Q70" s="237">
        <f t="shared" si="20"/>
        <v>0.030838549147148342</v>
      </c>
      <c r="R70" s="237">
        <f t="shared" si="20"/>
        <v>1.2499420249524604</v>
      </c>
      <c r="S70" s="237">
        <f t="shared" si="20"/>
        <v>1.2867387607408602</v>
      </c>
      <c r="T70" s="237">
        <f t="shared" si="20"/>
        <v>0.5502063742084147</v>
      </c>
      <c r="U70" s="7">
        <v>2016</v>
      </c>
    </row>
    <row r="71" spans="1:21" ht="11.85" customHeight="1">
      <c r="A71" s="47">
        <v>2017</v>
      </c>
      <c r="B71" s="237">
        <f t="shared" si="20"/>
        <v>1.3799071522233533</v>
      </c>
      <c r="C71" s="237">
        <f t="shared" si="20"/>
        <v>1.5439943851313984</v>
      </c>
      <c r="D71" s="237">
        <f t="shared" si="20"/>
        <v>3.3150855738266642</v>
      </c>
      <c r="E71" s="237">
        <f t="shared" si="20"/>
        <v>1.3929003667203546</v>
      </c>
      <c r="F71" s="237">
        <f t="shared" si="20"/>
        <v>1.2498844674482683</v>
      </c>
      <c r="G71" s="237">
        <f t="shared" si="20"/>
        <v>1.6796318623969881</v>
      </c>
      <c r="H71" s="237">
        <f t="shared" si="20"/>
        <v>1.8065138604466568</v>
      </c>
      <c r="I71" s="237">
        <f t="shared" si="20"/>
        <v>1.293230890113847</v>
      </c>
      <c r="J71" s="237">
        <f t="shared" si="20"/>
        <v>1.0801612926542532</v>
      </c>
      <c r="K71" s="237">
        <f t="shared" si="20"/>
        <v>1.158493739223232</v>
      </c>
      <c r="L71" s="237">
        <f t="shared" si="20"/>
        <v>0.7444601801066426</v>
      </c>
      <c r="M71" s="237">
        <f t="shared" si="20"/>
        <v>0.7330831691749324</v>
      </c>
      <c r="N71" s="237">
        <f t="shared" si="20"/>
        <v>1.0372922670259612</v>
      </c>
      <c r="O71" s="237">
        <f t="shared" si="20"/>
        <v>0.12655087095896533</v>
      </c>
      <c r="P71" s="237">
        <f t="shared" si="20"/>
        <v>1.404291391190668</v>
      </c>
      <c r="Q71" s="237">
        <f t="shared" si="20"/>
        <v>0.36255337457956216</v>
      </c>
      <c r="R71" s="237">
        <f t="shared" si="20"/>
        <v>1.3513204003572952</v>
      </c>
      <c r="S71" s="237">
        <f t="shared" si="20"/>
        <v>1.3277548554981422</v>
      </c>
      <c r="T71" s="237">
        <f t="shared" si="20"/>
        <v>0.8618526496440779</v>
      </c>
      <c r="U71" s="7">
        <v>2017</v>
      </c>
    </row>
    <row r="72" spans="1:21" ht="11.85" customHeight="1">
      <c r="A72" s="47">
        <v>2018</v>
      </c>
      <c r="B72" s="237">
        <f t="shared" si="20"/>
        <v>1.3835162870205693</v>
      </c>
      <c r="C72" s="237">
        <f t="shared" si="20"/>
        <v>1.6950954854476663</v>
      </c>
      <c r="D72" s="237">
        <f t="shared" si="20"/>
        <v>2.8073703137990407</v>
      </c>
      <c r="E72" s="237">
        <f t="shared" si="20"/>
        <v>0.9561700069195354</v>
      </c>
      <c r="F72" s="237">
        <f t="shared" si="20"/>
        <v>2.0040586752427885</v>
      </c>
      <c r="G72" s="237">
        <f t="shared" si="20"/>
        <v>1.4380640208454878</v>
      </c>
      <c r="H72" s="237">
        <f t="shared" si="20"/>
        <v>1.5021854639587815</v>
      </c>
      <c r="I72" s="237">
        <f t="shared" si="20"/>
        <v>0.9341820808709258</v>
      </c>
      <c r="J72" s="237">
        <f t="shared" si="20"/>
        <v>1.3775628337660493</v>
      </c>
      <c r="K72" s="237">
        <f t="shared" si="20"/>
        <v>1.3966105305322998</v>
      </c>
      <c r="L72" s="237">
        <f t="shared" si="20"/>
        <v>0.8452832361506637</v>
      </c>
      <c r="M72" s="237">
        <f t="shared" si="20"/>
        <v>0.5060799095292907</v>
      </c>
      <c r="N72" s="237">
        <f t="shared" si="20"/>
        <v>0.893876026410453</v>
      </c>
      <c r="O72" s="237">
        <f t="shared" si="20"/>
        <v>-0.027368113063147348</v>
      </c>
      <c r="P72" s="237">
        <f t="shared" si="20"/>
        <v>1.554687578415468</v>
      </c>
      <c r="Q72" s="237">
        <f t="shared" si="20"/>
        <v>0.27100452535452746</v>
      </c>
      <c r="R72" s="237">
        <f t="shared" si="20"/>
        <v>1.389799100585293</v>
      </c>
      <c r="S72" s="237">
        <f t="shared" si="20"/>
        <v>1.435082004017417</v>
      </c>
      <c r="T72" s="237">
        <f t="shared" si="20"/>
        <v>0.6459442109942302</v>
      </c>
      <c r="U72" s="7">
        <v>2018</v>
      </c>
    </row>
    <row r="73" spans="1:21" ht="12.75">
      <c r="A73" s="47">
        <v>2019</v>
      </c>
      <c r="B73" s="237">
        <f t="shared" si="20"/>
        <v>0.5338461453516032</v>
      </c>
      <c r="C73" s="237">
        <f t="shared" si="20"/>
        <v>1.0761722272906695</v>
      </c>
      <c r="D73" s="237">
        <f t="shared" si="20"/>
        <v>2.5437821133994447</v>
      </c>
      <c r="E73" s="237">
        <f t="shared" si="20"/>
        <v>0.506626864291718</v>
      </c>
      <c r="F73" s="237">
        <f t="shared" si="20"/>
        <v>0.6413566011542144</v>
      </c>
      <c r="G73" s="237">
        <f t="shared" si="20"/>
        <v>1.58301237111138</v>
      </c>
      <c r="H73" s="237">
        <f t="shared" si="20"/>
        <v>0.9627075538880376</v>
      </c>
      <c r="I73" s="237">
        <f t="shared" si="20"/>
        <v>0.6676429536334041</v>
      </c>
      <c r="J73" s="237">
        <f t="shared" si="20"/>
        <v>0.9692823832136526</v>
      </c>
      <c r="K73" s="237">
        <f t="shared" si="20"/>
        <v>0.9871565549423593</v>
      </c>
      <c r="L73" s="237">
        <f t="shared" si="20"/>
        <v>0.715438910819941</v>
      </c>
      <c r="M73" s="237">
        <f t="shared" si="20"/>
        <v>0.009158519011421618</v>
      </c>
      <c r="N73" s="237">
        <f t="shared" si="20"/>
        <v>0.5534863770636065</v>
      </c>
      <c r="O73" s="237">
        <f t="shared" si="20"/>
        <v>0.07685079001019801</v>
      </c>
      <c r="P73" s="237">
        <f t="shared" si="20"/>
        <v>1.2313457333891478</v>
      </c>
      <c r="Q73" s="237">
        <f t="shared" si="20"/>
        <v>-0.2265628206021404</v>
      </c>
      <c r="R73" s="237">
        <f t="shared" si="20"/>
        <v>0.9160611598983621</v>
      </c>
      <c r="S73" s="237">
        <f t="shared" si="20"/>
        <v>0.9200587105577114</v>
      </c>
      <c r="T73" s="237">
        <f t="shared" si="20"/>
        <v>0.3429241455459504</v>
      </c>
      <c r="U73" s="7">
        <v>2019</v>
      </c>
    </row>
    <row r="74" spans="1:21" ht="12.75">
      <c r="A74" s="47">
        <v>2020</v>
      </c>
      <c r="B74" s="237">
        <f t="shared" si="20"/>
        <v>-0.9895264913314463</v>
      </c>
      <c r="C74" s="237">
        <f t="shared" si="20"/>
        <v>-0.6482734862713215</v>
      </c>
      <c r="D74" s="237">
        <f t="shared" si="20"/>
        <v>-0.2730730564539243</v>
      </c>
      <c r="E74" s="237">
        <f t="shared" si="20"/>
        <v>-0.6445307317418099</v>
      </c>
      <c r="F74" s="237">
        <f t="shared" si="20"/>
        <v>-0.9466700107161614</v>
      </c>
      <c r="G74" s="237">
        <f t="shared" si="20"/>
        <v>-0.14985262045013314</v>
      </c>
      <c r="H74" s="237">
        <f t="shared" si="20"/>
        <v>-0.7725062308480375</v>
      </c>
      <c r="I74" s="237">
        <f t="shared" si="20"/>
        <v>-0.8359710210704492</v>
      </c>
      <c r="J74" s="237">
        <f t="shared" si="20"/>
        <v>-0.8731338555514441</v>
      </c>
      <c r="K74" s="237">
        <f t="shared" si="20"/>
        <v>-0.7834249285374995</v>
      </c>
      <c r="L74" s="237">
        <f t="shared" si="20"/>
        <v>-1.19702564077501</v>
      </c>
      <c r="M74" s="237">
        <f t="shared" si="20"/>
        <v>-1.7758424131422288</v>
      </c>
      <c r="N74" s="237">
        <f t="shared" si="20"/>
        <v>-0.7786838375693463</v>
      </c>
      <c r="O74" s="237">
        <f t="shared" si="20"/>
        <v>-1.1234278575094692</v>
      </c>
      <c r="P74" s="237">
        <f t="shared" si="20"/>
        <v>-0.2480576258019056</v>
      </c>
      <c r="Q74" s="237">
        <f t="shared" si="20"/>
        <v>-1.8430182340962205</v>
      </c>
      <c r="R74" s="237">
        <f t="shared" si="20"/>
        <v>-0.7995229365903214</v>
      </c>
      <c r="S74" s="237">
        <f t="shared" si="20"/>
        <v>-0.7958891684341154</v>
      </c>
      <c r="T74" s="237">
        <f t="shared" si="20"/>
        <v>-1.003298673300037</v>
      </c>
      <c r="U74" s="7">
        <v>2020</v>
      </c>
    </row>
    <row r="75" spans="1:21" ht="12.75">
      <c r="A75" s="47">
        <v>2021</v>
      </c>
      <c r="B75" s="237">
        <f t="shared" si="20"/>
        <v>-0.01500867317464838</v>
      </c>
      <c r="C75" s="237">
        <f t="shared" si="20"/>
        <v>0.05952083450473822</v>
      </c>
      <c r="D75" s="237">
        <f t="shared" si="20"/>
        <v>1.1259657893399577</v>
      </c>
      <c r="E75" s="237">
        <f t="shared" si="20"/>
        <v>0.8350373852825044</v>
      </c>
      <c r="F75" s="237">
        <f t="shared" si="20"/>
        <v>0.09391443658243759</v>
      </c>
      <c r="G75" s="237">
        <f t="shared" si="20"/>
        <v>-0.012770907717410296</v>
      </c>
      <c r="H75" s="237">
        <f t="shared" si="20"/>
        <v>0.0786738729689489</v>
      </c>
      <c r="I75" s="237">
        <f t="shared" si="20"/>
        <v>0.1580742194837228</v>
      </c>
      <c r="J75" s="237">
        <f t="shared" si="20"/>
        <v>0.07351343679810896</v>
      </c>
      <c r="K75" s="237">
        <f t="shared" si="20"/>
        <v>0.23741267485259243</v>
      </c>
      <c r="L75" s="237">
        <f t="shared" si="20"/>
        <v>0.09610904295574585</v>
      </c>
      <c r="M75" s="237">
        <f t="shared" si="20"/>
        <v>-0.6777429371651209</v>
      </c>
      <c r="N75" s="237">
        <f t="shared" si="20"/>
        <v>-0.05354521871836937</v>
      </c>
      <c r="O75" s="237">
        <f t="shared" si="20"/>
        <v>-0.09597373096370632</v>
      </c>
      <c r="P75" s="237">
        <f t="shared" si="20"/>
        <v>0.6436733073076653</v>
      </c>
      <c r="Q75" s="237">
        <f t="shared" si="20"/>
        <v>-0.658941659008903</v>
      </c>
      <c r="R75" s="237">
        <f t="shared" si="20"/>
        <v>0.1447178002894418</v>
      </c>
      <c r="S75" s="237">
        <f t="shared" si="20"/>
        <v>0.1083566311203299</v>
      </c>
      <c r="T75" s="237">
        <f t="shared" si="20"/>
        <v>0.02951796062123435</v>
      </c>
      <c r="U75" s="7">
        <v>2021</v>
      </c>
    </row>
    <row r="76" spans="1:21" ht="12.75">
      <c r="A76" s="47">
        <v>2022</v>
      </c>
      <c r="B76" s="237">
        <f t="shared" si="20"/>
        <v>1.1942166563265175</v>
      </c>
      <c r="C76" s="237">
        <f t="shared" si="20"/>
        <v>1.3927368981490673</v>
      </c>
      <c r="D76" s="237">
        <f t="shared" si="20"/>
        <v>3.3868033830705713</v>
      </c>
      <c r="E76" s="237">
        <f t="shared" si="20"/>
        <v>0.9945412794224069</v>
      </c>
      <c r="F76" s="237">
        <f t="shared" si="20"/>
        <v>1.4131439636100964</v>
      </c>
      <c r="G76" s="237">
        <f t="shared" si="20"/>
        <v>2.1718734760038814</v>
      </c>
      <c r="H76" s="237">
        <f t="shared" si="20"/>
        <v>1.3031860823923438</v>
      </c>
      <c r="I76" s="237">
        <f t="shared" si="20"/>
        <v>0.6175635822385743</v>
      </c>
      <c r="J76" s="237">
        <f t="shared" si="20"/>
        <v>1.1911113356042193</v>
      </c>
      <c r="K76" s="237">
        <f t="shared" si="20"/>
        <v>1.3246203123170517</v>
      </c>
      <c r="L76" s="237">
        <f t="shared" si="20"/>
        <v>1.0880581931750584</v>
      </c>
      <c r="M76" s="237">
        <f t="shared" si="20"/>
        <v>0.44405619858774514</v>
      </c>
      <c r="N76" s="237">
        <f t="shared" si="20"/>
        <v>0.805117013485912</v>
      </c>
      <c r="O76" s="237">
        <f t="shared" si="20"/>
        <v>0.16282872874768373</v>
      </c>
      <c r="P76" s="237">
        <f t="shared" si="20"/>
        <v>1.1890182697724754</v>
      </c>
      <c r="Q76" s="237">
        <f t="shared" si="20"/>
        <v>0.5051847651969865</v>
      </c>
      <c r="R76" s="237">
        <f t="shared" si="20"/>
        <v>1.3116940862605588</v>
      </c>
      <c r="S76" s="237">
        <f t="shared" si="20"/>
        <v>1.2995869679025418</v>
      </c>
      <c r="T76" s="237">
        <f t="shared" si="20"/>
        <v>0.6589056331781933</v>
      </c>
      <c r="U76" s="7">
        <v>2022</v>
      </c>
    </row>
  </sheetData>
  <mergeCells count="25">
    <mergeCell ref="L9:T9"/>
    <mergeCell ref="B9:K9"/>
    <mergeCell ref="B44:K44"/>
    <mergeCell ref="L44:T44"/>
    <mergeCell ref="B5:B7"/>
    <mergeCell ref="C5:C7"/>
    <mergeCell ref="D5:D7"/>
    <mergeCell ref="E5:E7"/>
    <mergeCell ref="F5:F7"/>
    <mergeCell ref="P5:P7"/>
    <mergeCell ref="I5:I7"/>
    <mergeCell ref="J5:J7"/>
    <mergeCell ref="K5:K7"/>
    <mergeCell ref="L5:L7"/>
    <mergeCell ref="M5:M7"/>
    <mergeCell ref="N5:N7"/>
    <mergeCell ref="A5:A7"/>
    <mergeCell ref="O5:O7"/>
    <mergeCell ref="G5:G7"/>
    <mergeCell ref="H5:H7"/>
    <mergeCell ref="U5:U7"/>
    <mergeCell ref="Q5:Q7"/>
    <mergeCell ref="R5:R7"/>
    <mergeCell ref="S5:S7"/>
    <mergeCell ref="T5:T7"/>
  </mergeCells>
  <printOptions horizontalCentered="1"/>
  <pageMargins left="0.7086614173228347" right="0.7086614173228347" top="0.5905511811023623" bottom="0.7086614173228347" header="0.07874015748031496" footer="0.07874015748031496"/>
  <pageSetup horizontalDpi="600" verticalDpi="600" orientation="portrait" paperSize="9" scale="87" r:id="rId1"/>
  <headerFooter differentOddEven="1" alignWithMargins="0">
    <oddHeader>&amp;C46</oddHeader>
    <oddFooter>&amp;R&amp;"6,Standard"&amp;8
</oddFooter>
    <evenHeader>&amp;C47</evenHeader>
  </headerFooter>
  <colBreaks count="1" manualBreakCount="1">
    <brk id="11" max="16383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C76"/>
  <sheetViews>
    <sheetView zoomScaleSheetLayoutView="80" workbookViewId="0" topLeftCell="E1">
      <pane ySplit="7" topLeftCell="A8" activePane="bottomLeft" state="frozen"/>
      <selection pane="topLeft" activeCell="E29" sqref="E29"/>
      <selection pane="bottomLeft" activeCell="V1" sqref="V1"/>
    </sheetView>
  </sheetViews>
  <sheetFormatPr defaultColWidth="11.421875" defaultRowHeight="12.75"/>
  <cols>
    <col min="1" max="1" width="5.57421875" style="5" customWidth="1"/>
    <col min="2" max="9" width="8.8515625" style="5" customWidth="1"/>
    <col min="10" max="12" width="8.8515625" style="29" customWidth="1"/>
    <col min="13" max="17" width="8.8515625" style="5" customWidth="1"/>
    <col min="18" max="20" width="10.7109375" style="5" customWidth="1"/>
    <col min="21" max="21" width="5.57421875" style="40" customWidth="1"/>
    <col min="22" max="16384" width="11.421875" style="5" customWidth="1"/>
  </cols>
  <sheetData>
    <row r="1" spans="1:21" ht="7.5" customHeight="1">
      <c r="A1" s="11"/>
      <c r="U1" s="13"/>
    </row>
    <row r="2" ht="7.5" customHeight="1"/>
    <row r="3" spans="11:21" s="30" customFormat="1" ht="15.2" customHeight="1">
      <c r="K3" s="31" t="s">
        <v>147</v>
      </c>
      <c r="L3" s="32" t="s">
        <v>284</v>
      </c>
      <c r="U3" s="33"/>
    </row>
    <row r="4" spans="1:21" s="35" customFormat="1" ht="11.85" customHeight="1">
      <c r="A4" s="34"/>
      <c r="E4" s="34"/>
      <c r="I4" s="34"/>
      <c r="J4" s="36"/>
      <c r="K4" s="37"/>
      <c r="L4" s="38"/>
      <c r="U4" s="39"/>
    </row>
    <row r="5" spans="1:21" s="40" customFormat="1" ht="12.75" customHeight="1">
      <c r="A5" s="415" t="s">
        <v>0</v>
      </c>
      <c r="B5" s="413" t="s">
        <v>12</v>
      </c>
      <c r="C5" s="413" t="s">
        <v>9</v>
      </c>
      <c r="D5" s="413" t="s">
        <v>92</v>
      </c>
      <c r="E5" s="410" t="s">
        <v>13</v>
      </c>
      <c r="F5" s="413" t="s">
        <v>14</v>
      </c>
      <c r="G5" s="413" t="s">
        <v>15</v>
      </c>
      <c r="H5" s="413" t="s">
        <v>16</v>
      </c>
      <c r="I5" s="413" t="s">
        <v>17</v>
      </c>
      <c r="J5" s="413" t="s">
        <v>18</v>
      </c>
      <c r="K5" s="413" t="s">
        <v>19</v>
      </c>
      <c r="L5" s="413" t="s">
        <v>20</v>
      </c>
      <c r="M5" s="413" t="s">
        <v>21</v>
      </c>
      <c r="N5" s="413" t="s">
        <v>22</v>
      </c>
      <c r="O5" s="413" t="s">
        <v>23</v>
      </c>
      <c r="P5" s="413" t="s">
        <v>24</v>
      </c>
      <c r="Q5" s="413" t="s">
        <v>25</v>
      </c>
      <c r="R5" s="413" t="s">
        <v>136</v>
      </c>
      <c r="S5" s="414" t="s">
        <v>285</v>
      </c>
      <c r="T5" s="414" t="s">
        <v>286</v>
      </c>
      <c r="U5" s="349" t="s">
        <v>0</v>
      </c>
    </row>
    <row r="6" spans="1:21" s="40" customFormat="1" ht="12.75" customHeight="1">
      <c r="A6" s="416"/>
      <c r="B6" s="413"/>
      <c r="C6" s="413"/>
      <c r="D6" s="413"/>
      <c r="E6" s="411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4"/>
      <c r="T6" s="414"/>
      <c r="U6" s="408"/>
    </row>
    <row r="7" spans="1:21" s="41" customFormat="1" ht="12.75" customHeight="1">
      <c r="A7" s="417"/>
      <c r="B7" s="413"/>
      <c r="C7" s="413"/>
      <c r="D7" s="413"/>
      <c r="E7" s="412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4"/>
      <c r="T7" s="414"/>
      <c r="U7" s="409"/>
    </row>
    <row r="8" spans="1:21" s="41" customFormat="1" ht="6.2" customHeight="1">
      <c r="A8" s="103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2"/>
      <c r="T8" s="102"/>
      <c r="U8" s="6"/>
    </row>
    <row r="9" spans="2:20" s="34" customFormat="1" ht="13.7" customHeight="1">
      <c r="B9" s="338" t="s">
        <v>97</v>
      </c>
      <c r="C9" s="338"/>
      <c r="D9" s="338"/>
      <c r="E9" s="338"/>
      <c r="F9" s="338"/>
      <c r="G9" s="338"/>
      <c r="H9" s="338"/>
      <c r="I9" s="338"/>
      <c r="J9" s="338"/>
      <c r="K9" s="338"/>
      <c r="L9" s="365" t="s">
        <v>97</v>
      </c>
      <c r="M9" s="365"/>
      <c r="N9" s="365"/>
      <c r="O9" s="365"/>
      <c r="P9" s="365"/>
      <c r="Q9" s="365"/>
      <c r="R9" s="365"/>
      <c r="S9" s="365"/>
      <c r="T9" s="365"/>
    </row>
    <row r="10" spans="1:21" s="34" customFormat="1" ht="6.2" customHeight="1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</row>
    <row r="11" spans="1:21" s="34" customFormat="1" ht="11.85" customHeight="1">
      <c r="A11" s="2" t="s">
        <v>138</v>
      </c>
      <c r="B11" s="132" t="s">
        <v>148</v>
      </c>
      <c r="C11" s="132" t="s">
        <v>148</v>
      </c>
      <c r="D11" s="132" t="s">
        <v>148</v>
      </c>
      <c r="E11" s="132" t="s">
        <v>148</v>
      </c>
      <c r="F11" s="132" t="s">
        <v>148</v>
      </c>
      <c r="G11" s="132" t="s">
        <v>148</v>
      </c>
      <c r="H11" s="132" t="s">
        <v>148</v>
      </c>
      <c r="I11" s="132" t="s">
        <v>148</v>
      </c>
      <c r="J11" s="132" t="s">
        <v>148</v>
      </c>
      <c r="K11" s="132" t="s">
        <v>148</v>
      </c>
      <c r="L11" s="132" t="s">
        <v>148</v>
      </c>
      <c r="M11" s="132" t="s">
        <v>148</v>
      </c>
      <c r="N11" s="132" t="s">
        <v>148</v>
      </c>
      <c r="O11" s="132" t="s">
        <v>148</v>
      </c>
      <c r="P11" s="132" t="s">
        <v>148</v>
      </c>
      <c r="Q11" s="132" t="s">
        <v>148</v>
      </c>
      <c r="R11" s="132" t="s">
        <v>148</v>
      </c>
      <c r="S11" s="132" t="s">
        <v>148</v>
      </c>
      <c r="T11" s="132" t="s">
        <v>148</v>
      </c>
      <c r="U11" s="3" t="s">
        <v>138</v>
      </c>
    </row>
    <row r="12" spans="1:21" s="34" customFormat="1" ht="11.85" customHeight="1">
      <c r="A12" s="2" t="s">
        <v>139</v>
      </c>
      <c r="B12" s="132" t="s">
        <v>148</v>
      </c>
      <c r="C12" s="132" t="s">
        <v>148</v>
      </c>
      <c r="D12" s="132" t="s">
        <v>148</v>
      </c>
      <c r="E12" s="132" t="s">
        <v>148</v>
      </c>
      <c r="F12" s="132" t="s">
        <v>148</v>
      </c>
      <c r="G12" s="132" t="s">
        <v>148</v>
      </c>
      <c r="H12" s="132" t="s">
        <v>148</v>
      </c>
      <c r="I12" s="132" t="s">
        <v>148</v>
      </c>
      <c r="J12" s="132" t="s">
        <v>148</v>
      </c>
      <c r="K12" s="132" t="s">
        <v>148</v>
      </c>
      <c r="L12" s="132" t="s">
        <v>148</v>
      </c>
      <c r="M12" s="132" t="s">
        <v>148</v>
      </c>
      <c r="N12" s="132" t="s">
        <v>148</v>
      </c>
      <c r="O12" s="132" t="s">
        <v>148</v>
      </c>
      <c r="P12" s="132" t="s">
        <v>148</v>
      </c>
      <c r="Q12" s="132" t="s">
        <v>148</v>
      </c>
      <c r="R12" s="132" t="s">
        <v>148</v>
      </c>
      <c r="S12" s="132" t="s">
        <v>148</v>
      </c>
      <c r="T12" s="132" t="s">
        <v>148</v>
      </c>
      <c r="U12" s="3" t="s">
        <v>139</v>
      </c>
    </row>
    <row r="13" spans="1:21" s="34" customFormat="1" ht="11.85" customHeight="1">
      <c r="A13" s="2" t="s">
        <v>140</v>
      </c>
      <c r="B13" s="132" t="s">
        <v>148</v>
      </c>
      <c r="C13" s="132" t="s">
        <v>148</v>
      </c>
      <c r="D13" s="132" t="s">
        <v>148</v>
      </c>
      <c r="E13" s="132" t="s">
        <v>148</v>
      </c>
      <c r="F13" s="132" t="s">
        <v>148</v>
      </c>
      <c r="G13" s="132" t="s">
        <v>148</v>
      </c>
      <c r="H13" s="132" t="s">
        <v>148</v>
      </c>
      <c r="I13" s="132" t="s">
        <v>148</v>
      </c>
      <c r="J13" s="132" t="s">
        <v>148</v>
      </c>
      <c r="K13" s="132" t="s">
        <v>148</v>
      </c>
      <c r="L13" s="132" t="s">
        <v>148</v>
      </c>
      <c r="M13" s="132" t="s">
        <v>148</v>
      </c>
      <c r="N13" s="132" t="s">
        <v>148</v>
      </c>
      <c r="O13" s="132" t="s">
        <v>148</v>
      </c>
      <c r="P13" s="132" t="s">
        <v>148</v>
      </c>
      <c r="Q13" s="132" t="s">
        <v>148</v>
      </c>
      <c r="R13" s="132" t="s">
        <v>148</v>
      </c>
      <c r="S13" s="132" t="s">
        <v>148</v>
      </c>
      <c r="T13" s="132" t="s">
        <v>148</v>
      </c>
      <c r="U13" s="3" t="s">
        <v>140</v>
      </c>
    </row>
    <row r="14" spans="1:21" s="34" customFormat="1" ht="11.85" customHeight="1">
      <c r="A14" s="2" t="s">
        <v>141</v>
      </c>
      <c r="B14" s="132" t="s">
        <v>148</v>
      </c>
      <c r="C14" s="132" t="s">
        <v>148</v>
      </c>
      <c r="D14" s="132" t="s">
        <v>148</v>
      </c>
      <c r="E14" s="132" t="s">
        <v>148</v>
      </c>
      <c r="F14" s="132" t="s">
        <v>148</v>
      </c>
      <c r="G14" s="132" t="s">
        <v>148</v>
      </c>
      <c r="H14" s="132" t="s">
        <v>148</v>
      </c>
      <c r="I14" s="132" t="s">
        <v>148</v>
      </c>
      <c r="J14" s="132" t="s">
        <v>148</v>
      </c>
      <c r="K14" s="132" t="s">
        <v>148</v>
      </c>
      <c r="L14" s="132" t="s">
        <v>148</v>
      </c>
      <c r="M14" s="132" t="s">
        <v>148</v>
      </c>
      <c r="N14" s="132" t="s">
        <v>148</v>
      </c>
      <c r="O14" s="132" t="s">
        <v>148</v>
      </c>
      <c r="P14" s="132" t="s">
        <v>148</v>
      </c>
      <c r="Q14" s="132" t="s">
        <v>148</v>
      </c>
      <c r="R14" s="132" t="s">
        <v>148</v>
      </c>
      <c r="S14" s="132" t="s">
        <v>148</v>
      </c>
      <c r="T14" s="132" t="s">
        <v>148</v>
      </c>
      <c r="U14" s="3" t="s">
        <v>141</v>
      </c>
    </row>
    <row r="15" spans="1:21" s="34" customFormat="1" ht="11.85" customHeight="1">
      <c r="A15" s="2" t="s">
        <v>142</v>
      </c>
      <c r="B15" s="132" t="s">
        <v>148</v>
      </c>
      <c r="C15" s="132" t="s">
        <v>148</v>
      </c>
      <c r="D15" s="132" t="s">
        <v>148</v>
      </c>
      <c r="E15" s="132" t="s">
        <v>148</v>
      </c>
      <c r="F15" s="132" t="s">
        <v>148</v>
      </c>
      <c r="G15" s="132" t="s">
        <v>148</v>
      </c>
      <c r="H15" s="132" t="s">
        <v>148</v>
      </c>
      <c r="I15" s="132" t="s">
        <v>148</v>
      </c>
      <c r="J15" s="132" t="s">
        <v>148</v>
      </c>
      <c r="K15" s="132" t="s">
        <v>148</v>
      </c>
      <c r="L15" s="132" t="s">
        <v>148</v>
      </c>
      <c r="M15" s="132" t="s">
        <v>148</v>
      </c>
      <c r="N15" s="132" t="s">
        <v>148</v>
      </c>
      <c r="O15" s="132" t="s">
        <v>148</v>
      </c>
      <c r="P15" s="132" t="s">
        <v>148</v>
      </c>
      <c r="Q15" s="132" t="s">
        <v>148</v>
      </c>
      <c r="R15" s="132" t="s">
        <v>148</v>
      </c>
      <c r="S15" s="132" t="s">
        <v>148</v>
      </c>
      <c r="T15" s="132" t="s">
        <v>148</v>
      </c>
      <c r="U15" s="3" t="s">
        <v>142</v>
      </c>
    </row>
    <row r="16" spans="1:21" s="34" customFormat="1" ht="11.85" customHeight="1">
      <c r="A16" s="2" t="s">
        <v>143</v>
      </c>
      <c r="B16" s="132" t="s">
        <v>148</v>
      </c>
      <c r="C16" s="132" t="s">
        <v>148</v>
      </c>
      <c r="D16" s="132" t="s">
        <v>148</v>
      </c>
      <c r="E16" s="132" t="s">
        <v>148</v>
      </c>
      <c r="F16" s="132" t="s">
        <v>148</v>
      </c>
      <c r="G16" s="132" t="s">
        <v>148</v>
      </c>
      <c r="H16" s="132" t="s">
        <v>148</v>
      </c>
      <c r="I16" s="132" t="s">
        <v>148</v>
      </c>
      <c r="J16" s="132" t="s">
        <v>148</v>
      </c>
      <c r="K16" s="132" t="s">
        <v>148</v>
      </c>
      <c r="L16" s="132" t="s">
        <v>148</v>
      </c>
      <c r="M16" s="132" t="s">
        <v>148</v>
      </c>
      <c r="N16" s="132" t="s">
        <v>148</v>
      </c>
      <c r="O16" s="132" t="s">
        <v>148</v>
      </c>
      <c r="P16" s="132" t="s">
        <v>148</v>
      </c>
      <c r="Q16" s="132" t="s">
        <v>148</v>
      </c>
      <c r="R16" s="132" t="s">
        <v>148</v>
      </c>
      <c r="S16" s="132" t="s">
        <v>148</v>
      </c>
      <c r="T16" s="132" t="s">
        <v>148</v>
      </c>
      <c r="U16" s="3" t="s">
        <v>143</v>
      </c>
    </row>
    <row r="17" spans="1:21" s="41" customFormat="1" ht="11.85" customHeight="1">
      <c r="A17" s="2" t="s">
        <v>144</v>
      </c>
      <c r="B17" s="132" t="s">
        <v>148</v>
      </c>
      <c r="C17" s="132" t="s">
        <v>148</v>
      </c>
      <c r="D17" s="132" t="s">
        <v>148</v>
      </c>
      <c r="E17" s="132" t="s">
        <v>148</v>
      </c>
      <c r="F17" s="132" t="s">
        <v>148</v>
      </c>
      <c r="G17" s="132" t="s">
        <v>148</v>
      </c>
      <c r="H17" s="132" t="s">
        <v>148</v>
      </c>
      <c r="I17" s="132" t="s">
        <v>148</v>
      </c>
      <c r="J17" s="132" t="s">
        <v>148</v>
      </c>
      <c r="K17" s="132" t="s">
        <v>148</v>
      </c>
      <c r="L17" s="132" t="s">
        <v>148</v>
      </c>
      <c r="M17" s="132" t="s">
        <v>148</v>
      </c>
      <c r="N17" s="132" t="s">
        <v>148</v>
      </c>
      <c r="O17" s="132" t="s">
        <v>148</v>
      </c>
      <c r="P17" s="132" t="s">
        <v>148</v>
      </c>
      <c r="Q17" s="132" t="s">
        <v>148</v>
      </c>
      <c r="R17" s="132" t="s">
        <v>148</v>
      </c>
      <c r="S17" s="132" t="s">
        <v>148</v>
      </c>
      <c r="T17" s="132" t="s">
        <v>148</v>
      </c>
      <c r="U17" s="3" t="s">
        <v>144</v>
      </c>
    </row>
    <row r="18" spans="1:21" s="41" customFormat="1" ht="11.85" customHeight="1">
      <c r="A18" s="2" t="s">
        <v>145</v>
      </c>
      <c r="B18" s="132" t="s">
        <v>148</v>
      </c>
      <c r="C18" s="132" t="s">
        <v>148</v>
      </c>
      <c r="D18" s="132" t="s">
        <v>148</v>
      </c>
      <c r="E18" s="132" t="s">
        <v>148</v>
      </c>
      <c r="F18" s="132" t="s">
        <v>148</v>
      </c>
      <c r="G18" s="132" t="s">
        <v>148</v>
      </c>
      <c r="H18" s="132" t="s">
        <v>148</v>
      </c>
      <c r="I18" s="132" t="s">
        <v>148</v>
      </c>
      <c r="J18" s="132" t="s">
        <v>148</v>
      </c>
      <c r="K18" s="132" t="s">
        <v>148</v>
      </c>
      <c r="L18" s="132" t="s">
        <v>148</v>
      </c>
      <c r="M18" s="132" t="s">
        <v>148</v>
      </c>
      <c r="N18" s="132" t="s">
        <v>148</v>
      </c>
      <c r="O18" s="132" t="s">
        <v>148</v>
      </c>
      <c r="P18" s="132" t="s">
        <v>148</v>
      </c>
      <c r="Q18" s="132" t="s">
        <v>148</v>
      </c>
      <c r="R18" s="132" t="s">
        <v>148</v>
      </c>
      <c r="S18" s="132" t="s">
        <v>148</v>
      </c>
      <c r="T18" s="132" t="s">
        <v>148</v>
      </c>
      <c r="U18" s="3" t="s">
        <v>145</v>
      </c>
    </row>
    <row r="19" spans="1:21" s="41" customFormat="1" ht="11.85" customHeight="1">
      <c r="A19" s="2" t="s">
        <v>146</v>
      </c>
      <c r="B19" s="132" t="s">
        <v>148</v>
      </c>
      <c r="C19" s="132" t="s">
        <v>148</v>
      </c>
      <c r="D19" s="132" t="s">
        <v>148</v>
      </c>
      <c r="E19" s="132" t="s">
        <v>148</v>
      </c>
      <c r="F19" s="132" t="s">
        <v>148</v>
      </c>
      <c r="G19" s="132" t="s">
        <v>148</v>
      </c>
      <c r="H19" s="132" t="s">
        <v>148</v>
      </c>
      <c r="I19" s="132" t="s">
        <v>148</v>
      </c>
      <c r="J19" s="132" t="s">
        <v>148</v>
      </c>
      <c r="K19" s="132" t="s">
        <v>148</v>
      </c>
      <c r="L19" s="132" t="s">
        <v>148</v>
      </c>
      <c r="M19" s="132" t="s">
        <v>148</v>
      </c>
      <c r="N19" s="132" t="s">
        <v>148</v>
      </c>
      <c r="O19" s="132" t="s">
        <v>148</v>
      </c>
      <c r="P19" s="132" t="s">
        <v>148</v>
      </c>
      <c r="Q19" s="132" t="s">
        <v>148</v>
      </c>
      <c r="R19" s="132" t="s">
        <v>148</v>
      </c>
      <c r="S19" s="132" t="s">
        <v>148</v>
      </c>
      <c r="T19" s="132" t="s">
        <v>148</v>
      </c>
      <c r="U19" s="3" t="s">
        <v>146</v>
      </c>
    </row>
    <row r="20" spans="1:55" s="35" customFormat="1" ht="11.85" customHeight="1">
      <c r="A20" s="2" t="s">
        <v>3</v>
      </c>
      <c r="B20" s="88">
        <v>7929343</v>
      </c>
      <c r="C20" s="89">
        <v>9476507</v>
      </c>
      <c r="D20" s="89">
        <v>2487365</v>
      </c>
      <c r="E20" s="89">
        <v>1731510</v>
      </c>
      <c r="F20" s="89">
        <v>558253</v>
      </c>
      <c r="G20" s="89">
        <v>1562508</v>
      </c>
      <c r="H20" s="89">
        <v>4576877</v>
      </c>
      <c r="I20" s="89">
        <v>1207518</v>
      </c>
      <c r="J20" s="89">
        <v>5132790</v>
      </c>
      <c r="K20" s="89">
        <v>12196245</v>
      </c>
      <c r="L20" s="89">
        <v>2595404</v>
      </c>
      <c r="M20" s="89">
        <v>734885</v>
      </c>
      <c r="N20" s="89">
        <v>3134195</v>
      </c>
      <c r="O20" s="89">
        <v>1693747</v>
      </c>
      <c r="P20" s="89">
        <v>1873111</v>
      </c>
      <c r="Q20" s="89">
        <v>1704668</v>
      </c>
      <c r="R20" s="89">
        <v>58594926</v>
      </c>
      <c r="S20" s="89">
        <v>46635923</v>
      </c>
      <c r="T20" s="89">
        <v>9471638</v>
      </c>
      <c r="U20" s="3" t="s">
        <v>3</v>
      </c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</row>
    <row r="21" spans="1:21" ht="11.85" customHeight="1">
      <c r="A21" s="2" t="s">
        <v>38</v>
      </c>
      <c r="B21" s="88">
        <v>7960641</v>
      </c>
      <c r="C21" s="89">
        <v>9470678</v>
      </c>
      <c r="D21" s="89">
        <v>2470783</v>
      </c>
      <c r="E21" s="89">
        <v>1676886</v>
      </c>
      <c r="F21" s="89">
        <v>558755</v>
      </c>
      <c r="G21" s="89">
        <v>1567018</v>
      </c>
      <c r="H21" s="89">
        <v>4564694</v>
      </c>
      <c r="I21" s="89">
        <v>1170882</v>
      </c>
      <c r="J21" s="89">
        <v>5090923</v>
      </c>
      <c r="K21" s="89">
        <v>12116614</v>
      </c>
      <c r="L21" s="89">
        <v>2571598</v>
      </c>
      <c r="M21" s="89">
        <v>725442</v>
      </c>
      <c r="N21" s="89">
        <v>3019452</v>
      </c>
      <c r="O21" s="89">
        <v>1639598</v>
      </c>
      <c r="P21" s="89">
        <v>1861935</v>
      </c>
      <c r="Q21" s="89">
        <v>1654656</v>
      </c>
      <c r="R21" s="89">
        <v>58120555</v>
      </c>
      <c r="S21" s="89">
        <v>46488298</v>
      </c>
      <c r="T21" s="89">
        <v>9161474</v>
      </c>
      <c r="U21" s="3" t="s">
        <v>38</v>
      </c>
    </row>
    <row r="22" spans="1:21" ht="11.85" customHeight="1">
      <c r="A22" s="2" t="s">
        <v>39</v>
      </c>
      <c r="B22" s="88">
        <v>7929254</v>
      </c>
      <c r="C22" s="89">
        <v>9385191</v>
      </c>
      <c r="D22" s="89">
        <v>2399346</v>
      </c>
      <c r="E22" s="89">
        <v>1632615</v>
      </c>
      <c r="F22" s="89">
        <v>554300</v>
      </c>
      <c r="G22" s="89">
        <v>1549938</v>
      </c>
      <c r="H22" s="89">
        <v>4524544</v>
      </c>
      <c r="I22" s="89">
        <v>1149328</v>
      </c>
      <c r="J22" s="89">
        <v>5060864</v>
      </c>
      <c r="K22" s="89">
        <v>11995812</v>
      </c>
      <c r="L22" s="89">
        <v>2567122</v>
      </c>
      <c r="M22" s="89">
        <v>718657</v>
      </c>
      <c r="N22" s="89">
        <v>2956396</v>
      </c>
      <c r="O22" s="89">
        <v>1600128</v>
      </c>
      <c r="P22" s="89">
        <v>1839432</v>
      </c>
      <c r="Q22" s="89">
        <v>1609740</v>
      </c>
      <c r="R22" s="89">
        <v>57472667</v>
      </c>
      <c r="S22" s="89">
        <v>46125114</v>
      </c>
      <c r="T22" s="89">
        <v>8948207</v>
      </c>
      <c r="U22" s="3" t="s">
        <v>39</v>
      </c>
    </row>
    <row r="23" spans="1:21" ht="11.85" customHeight="1">
      <c r="A23" s="2" t="s">
        <v>40</v>
      </c>
      <c r="B23" s="88">
        <v>7842210</v>
      </c>
      <c r="C23" s="89">
        <v>9225369</v>
      </c>
      <c r="D23" s="89">
        <v>2351207</v>
      </c>
      <c r="E23" s="89">
        <v>1596194</v>
      </c>
      <c r="F23" s="89">
        <v>546843</v>
      </c>
      <c r="G23" s="89">
        <v>1525703</v>
      </c>
      <c r="H23" s="89">
        <v>4443561</v>
      </c>
      <c r="I23" s="89">
        <v>1120605</v>
      </c>
      <c r="J23" s="89">
        <v>5010019</v>
      </c>
      <c r="K23" s="89">
        <v>11847971</v>
      </c>
      <c r="L23" s="89">
        <v>2541120</v>
      </c>
      <c r="M23" s="89">
        <v>718035</v>
      </c>
      <c r="N23" s="89">
        <v>2932674</v>
      </c>
      <c r="O23" s="89">
        <v>1565229</v>
      </c>
      <c r="P23" s="89">
        <v>1799166</v>
      </c>
      <c r="Q23" s="89">
        <v>1568769</v>
      </c>
      <c r="R23" s="89">
        <v>56634675</v>
      </c>
      <c r="S23" s="89">
        <v>45499997</v>
      </c>
      <c r="T23" s="89">
        <v>8783471</v>
      </c>
      <c r="U23" s="3" t="s">
        <v>40</v>
      </c>
    </row>
    <row r="24" spans="1:21" ht="11.85" customHeight="1">
      <c r="A24" s="2" t="s">
        <v>41</v>
      </c>
      <c r="B24" s="88">
        <v>7854106</v>
      </c>
      <c r="C24" s="89">
        <v>9244179</v>
      </c>
      <c r="D24" s="89">
        <v>2355947</v>
      </c>
      <c r="E24" s="89">
        <v>1602272</v>
      </c>
      <c r="F24" s="89">
        <v>550240</v>
      </c>
      <c r="G24" s="89">
        <v>1526882</v>
      </c>
      <c r="H24" s="89">
        <v>4461775</v>
      </c>
      <c r="I24" s="89">
        <v>1118546</v>
      </c>
      <c r="J24" s="89">
        <v>5027980</v>
      </c>
      <c r="K24" s="89">
        <v>11874163</v>
      </c>
      <c r="L24" s="89">
        <v>2546847</v>
      </c>
      <c r="M24" s="89">
        <v>725493</v>
      </c>
      <c r="N24" s="89">
        <v>2950987</v>
      </c>
      <c r="O24" s="89">
        <v>1567410</v>
      </c>
      <c r="P24" s="89">
        <v>1794927</v>
      </c>
      <c r="Q24" s="89">
        <v>1581293</v>
      </c>
      <c r="R24" s="89">
        <v>56783047</v>
      </c>
      <c r="S24" s="89">
        <v>45606592</v>
      </c>
      <c r="T24" s="89">
        <v>8820508</v>
      </c>
      <c r="U24" s="3" t="s">
        <v>41</v>
      </c>
    </row>
    <row r="25" spans="1:21" ht="11.85" customHeight="1">
      <c r="A25" s="2" t="s">
        <v>43</v>
      </c>
      <c r="B25" s="88">
        <v>7818972</v>
      </c>
      <c r="C25" s="89">
        <v>9193712</v>
      </c>
      <c r="D25" s="89">
        <v>2337328</v>
      </c>
      <c r="E25" s="89">
        <v>1575111</v>
      </c>
      <c r="F25" s="89">
        <v>547726</v>
      </c>
      <c r="G25" s="89">
        <v>1532035</v>
      </c>
      <c r="H25" s="89">
        <v>4418516</v>
      </c>
      <c r="I25" s="89">
        <v>1103446</v>
      </c>
      <c r="J25" s="89">
        <v>4979657</v>
      </c>
      <c r="K25" s="89">
        <v>11795314</v>
      </c>
      <c r="L25" s="89">
        <v>2534225</v>
      </c>
      <c r="M25" s="89">
        <v>720693</v>
      </c>
      <c r="N25" s="89">
        <v>2892275</v>
      </c>
      <c r="O25" s="89">
        <v>1528963</v>
      </c>
      <c r="P25" s="89">
        <v>1782119</v>
      </c>
      <c r="Q25" s="89">
        <v>1549783</v>
      </c>
      <c r="R25" s="89">
        <v>56309875</v>
      </c>
      <c r="S25" s="89">
        <v>45322969</v>
      </c>
      <c r="T25" s="89">
        <v>8649578</v>
      </c>
      <c r="U25" s="3" t="s">
        <v>43</v>
      </c>
    </row>
    <row r="26" spans="1:21" ht="11.85" customHeight="1">
      <c r="A26" s="2" t="s">
        <v>96</v>
      </c>
      <c r="B26" s="88">
        <v>7974117</v>
      </c>
      <c r="C26" s="89">
        <v>9404800</v>
      </c>
      <c r="D26" s="89">
        <v>2404987</v>
      </c>
      <c r="E26" s="89">
        <v>1607728</v>
      </c>
      <c r="F26" s="89">
        <v>561671</v>
      </c>
      <c r="G26" s="89">
        <v>1578251</v>
      </c>
      <c r="H26" s="89">
        <v>4496832</v>
      </c>
      <c r="I26" s="89">
        <v>1132270</v>
      </c>
      <c r="J26" s="89">
        <v>5087984</v>
      </c>
      <c r="K26" s="89">
        <v>12026786</v>
      </c>
      <c r="L26" s="89">
        <v>2591164</v>
      </c>
      <c r="M26" s="89">
        <v>729114</v>
      </c>
      <c r="N26" s="89">
        <v>2965879</v>
      </c>
      <c r="O26" s="89">
        <v>1567998</v>
      </c>
      <c r="P26" s="89">
        <v>1823420</v>
      </c>
      <c r="Q26" s="89">
        <v>1585724</v>
      </c>
      <c r="R26" s="89">
        <v>57538725</v>
      </c>
      <c r="S26" s="89">
        <v>46274139</v>
      </c>
      <c r="T26" s="89">
        <v>8859599</v>
      </c>
      <c r="U26" s="3" t="s">
        <v>96</v>
      </c>
    </row>
    <row r="27" spans="1:21" ht="11.85" customHeight="1">
      <c r="A27" s="2" t="s">
        <v>98</v>
      </c>
      <c r="B27" s="88">
        <v>8137793</v>
      </c>
      <c r="C27" s="89">
        <v>9611113</v>
      </c>
      <c r="D27" s="89">
        <v>2445114</v>
      </c>
      <c r="E27" s="89">
        <v>1634704</v>
      </c>
      <c r="F27" s="89">
        <v>571175</v>
      </c>
      <c r="G27" s="89">
        <v>1618184</v>
      </c>
      <c r="H27" s="89">
        <v>4545150</v>
      </c>
      <c r="I27" s="89">
        <v>1148899</v>
      </c>
      <c r="J27" s="89">
        <v>5183237</v>
      </c>
      <c r="K27" s="89">
        <v>12230182</v>
      </c>
      <c r="L27" s="89">
        <v>2645287</v>
      </c>
      <c r="M27" s="89">
        <v>729766</v>
      </c>
      <c r="N27" s="89">
        <v>3004893</v>
      </c>
      <c r="O27" s="89">
        <v>1591071</v>
      </c>
      <c r="P27" s="89">
        <v>1854220</v>
      </c>
      <c r="Q27" s="89">
        <v>1608684</v>
      </c>
      <c r="R27" s="89">
        <v>58559472</v>
      </c>
      <c r="S27" s="89">
        <v>47126107</v>
      </c>
      <c r="T27" s="89">
        <v>8988251</v>
      </c>
      <c r="U27" s="3" t="s">
        <v>98</v>
      </c>
    </row>
    <row r="28" spans="1:21" ht="11.85" customHeight="1">
      <c r="A28" s="2" t="s">
        <v>99</v>
      </c>
      <c r="B28" s="88">
        <v>8301343.000000001</v>
      </c>
      <c r="C28" s="89">
        <v>9775391</v>
      </c>
      <c r="D28" s="89">
        <v>2448006</v>
      </c>
      <c r="E28" s="89">
        <v>1629401</v>
      </c>
      <c r="F28" s="89">
        <v>569979</v>
      </c>
      <c r="G28" s="89">
        <v>1642907</v>
      </c>
      <c r="H28" s="89">
        <v>4559988</v>
      </c>
      <c r="I28" s="89">
        <v>1136393</v>
      </c>
      <c r="J28" s="89">
        <v>5225617</v>
      </c>
      <c r="K28" s="89">
        <v>12384857</v>
      </c>
      <c r="L28" s="89">
        <v>2693447</v>
      </c>
      <c r="M28" s="89">
        <v>731183</v>
      </c>
      <c r="N28" s="89">
        <v>2971547</v>
      </c>
      <c r="O28" s="89">
        <v>1570788</v>
      </c>
      <c r="P28" s="89">
        <v>1872093</v>
      </c>
      <c r="Q28" s="89">
        <v>1593259</v>
      </c>
      <c r="R28" s="89">
        <v>59106199</v>
      </c>
      <c r="S28" s="89">
        <v>47756805</v>
      </c>
      <c r="T28" s="89">
        <v>8901388</v>
      </c>
      <c r="U28" s="3" t="s">
        <v>99</v>
      </c>
    </row>
    <row r="29" spans="1:21" ht="11.85" customHeight="1">
      <c r="A29" s="2" t="s">
        <v>101</v>
      </c>
      <c r="B29" s="88">
        <v>7886739</v>
      </c>
      <c r="C29" s="89">
        <v>9511417</v>
      </c>
      <c r="D29" s="89">
        <v>2442909</v>
      </c>
      <c r="E29" s="89">
        <v>1614858</v>
      </c>
      <c r="F29" s="89">
        <v>551677</v>
      </c>
      <c r="G29" s="89">
        <v>1632468</v>
      </c>
      <c r="H29" s="89">
        <v>4469302</v>
      </c>
      <c r="I29" s="89">
        <v>1124206</v>
      </c>
      <c r="J29" s="89">
        <v>5149286</v>
      </c>
      <c r="K29" s="89">
        <v>11994832</v>
      </c>
      <c r="L29" s="89">
        <v>2617689</v>
      </c>
      <c r="M29" s="89">
        <v>702108</v>
      </c>
      <c r="N29" s="89">
        <v>2879512</v>
      </c>
      <c r="O29" s="89">
        <v>1521169</v>
      </c>
      <c r="P29" s="89">
        <v>1830329</v>
      </c>
      <c r="Q29" s="89">
        <v>1542211</v>
      </c>
      <c r="R29" s="89">
        <v>57470712</v>
      </c>
      <c r="S29" s="89">
        <v>46345847</v>
      </c>
      <c r="T29" s="89">
        <v>8681956</v>
      </c>
      <c r="U29" s="3" t="s">
        <v>101</v>
      </c>
    </row>
    <row r="30" spans="1:21" ht="11.85" customHeight="1">
      <c r="A30" s="2" t="s">
        <v>103</v>
      </c>
      <c r="B30" s="88">
        <v>8030779</v>
      </c>
      <c r="C30" s="89">
        <v>9711574</v>
      </c>
      <c r="D30" s="89">
        <v>2493979</v>
      </c>
      <c r="E30" s="89">
        <v>1636074</v>
      </c>
      <c r="F30" s="89">
        <v>559542</v>
      </c>
      <c r="G30" s="89">
        <v>1666801</v>
      </c>
      <c r="H30" s="89">
        <v>4537256</v>
      </c>
      <c r="I30" s="89">
        <v>1128890</v>
      </c>
      <c r="J30" s="89">
        <v>5270672</v>
      </c>
      <c r="K30" s="89">
        <v>12188737</v>
      </c>
      <c r="L30" s="89">
        <v>2654839</v>
      </c>
      <c r="M30" s="89">
        <v>720473</v>
      </c>
      <c r="N30" s="89">
        <v>2937735</v>
      </c>
      <c r="O30" s="89">
        <v>1542399</v>
      </c>
      <c r="P30" s="89">
        <v>1861373</v>
      </c>
      <c r="Q30" s="89">
        <v>1582716</v>
      </c>
      <c r="R30" s="89">
        <v>58523839</v>
      </c>
      <c r="S30" s="89">
        <v>47202046</v>
      </c>
      <c r="T30" s="89">
        <v>8827814</v>
      </c>
      <c r="U30" s="3" t="s">
        <v>103</v>
      </c>
    </row>
    <row r="31" spans="1:21" ht="11.85" customHeight="1">
      <c r="A31" s="2" t="s">
        <v>105</v>
      </c>
      <c r="B31" s="88">
        <v>8173144</v>
      </c>
      <c r="C31" s="89">
        <v>9857540</v>
      </c>
      <c r="D31" s="89">
        <v>2526124</v>
      </c>
      <c r="E31" s="89">
        <v>1631187</v>
      </c>
      <c r="F31" s="89">
        <v>568987</v>
      </c>
      <c r="G31" s="89">
        <v>1691367</v>
      </c>
      <c r="H31" s="89">
        <v>4600383</v>
      </c>
      <c r="I31" s="89">
        <v>1113359</v>
      </c>
      <c r="J31" s="89">
        <v>5357906</v>
      </c>
      <c r="K31" s="89">
        <v>12377124</v>
      </c>
      <c r="L31" s="89">
        <v>2680060</v>
      </c>
      <c r="M31" s="89">
        <v>728145</v>
      </c>
      <c r="N31" s="89">
        <v>2959312</v>
      </c>
      <c r="O31" s="89">
        <v>1538085</v>
      </c>
      <c r="P31" s="89">
        <v>1880989</v>
      </c>
      <c r="Q31" s="89">
        <v>1595456</v>
      </c>
      <c r="R31" s="89">
        <v>59279168</v>
      </c>
      <c r="S31" s="89">
        <v>47915645</v>
      </c>
      <c r="T31" s="89">
        <v>8837399</v>
      </c>
      <c r="U31" s="3" t="s">
        <v>105</v>
      </c>
    </row>
    <row r="32" spans="1:21" ht="11.85" customHeight="1">
      <c r="A32" s="2" t="s">
        <v>206</v>
      </c>
      <c r="B32" s="88">
        <v>8203450.999999999</v>
      </c>
      <c r="C32" s="89">
        <v>9895441</v>
      </c>
      <c r="D32" s="89">
        <v>2544163</v>
      </c>
      <c r="E32" s="89">
        <v>1607156</v>
      </c>
      <c r="F32" s="89">
        <v>570604</v>
      </c>
      <c r="G32" s="89">
        <v>1705210</v>
      </c>
      <c r="H32" s="89">
        <v>4586169</v>
      </c>
      <c r="I32" s="89">
        <v>1084188</v>
      </c>
      <c r="J32" s="89">
        <v>5376409</v>
      </c>
      <c r="K32" s="89">
        <v>12329056</v>
      </c>
      <c r="L32" s="89">
        <v>2665480</v>
      </c>
      <c r="M32" s="89">
        <v>718171</v>
      </c>
      <c r="N32" s="89">
        <v>2928614</v>
      </c>
      <c r="O32" s="89">
        <v>1506223</v>
      </c>
      <c r="P32" s="89">
        <v>1873644</v>
      </c>
      <c r="Q32" s="89">
        <v>1568257</v>
      </c>
      <c r="R32" s="89">
        <v>59162236</v>
      </c>
      <c r="S32" s="89">
        <v>47923635</v>
      </c>
      <c r="T32" s="89">
        <v>8694438</v>
      </c>
      <c r="U32" s="3" t="s">
        <v>206</v>
      </c>
    </row>
    <row r="33" spans="1:21" ht="11.85" customHeight="1">
      <c r="A33" s="2" t="s">
        <v>229</v>
      </c>
      <c r="B33" s="88">
        <v>8299305</v>
      </c>
      <c r="C33" s="89">
        <v>9956256</v>
      </c>
      <c r="D33" s="89">
        <v>2560545</v>
      </c>
      <c r="E33" s="89">
        <v>1580356</v>
      </c>
      <c r="F33" s="89">
        <v>566357</v>
      </c>
      <c r="G33" s="89">
        <v>1708702</v>
      </c>
      <c r="H33" s="89">
        <v>4569781</v>
      </c>
      <c r="I33" s="89">
        <v>1061431</v>
      </c>
      <c r="J33" s="89">
        <v>5395933</v>
      </c>
      <c r="K33" s="89">
        <v>12286036</v>
      </c>
      <c r="L33" s="89">
        <v>2656981</v>
      </c>
      <c r="M33" s="89">
        <v>706045</v>
      </c>
      <c r="N33" s="89">
        <v>2909764</v>
      </c>
      <c r="O33" s="89">
        <v>1478799</v>
      </c>
      <c r="P33" s="89">
        <v>1861441</v>
      </c>
      <c r="Q33" s="89">
        <v>1542635</v>
      </c>
      <c r="R33" s="89">
        <v>59140367</v>
      </c>
      <c r="S33" s="89">
        <v>48006837</v>
      </c>
      <c r="T33" s="89">
        <v>8572985</v>
      </c>
      <c r="U33" s="3" t="s">
        <v>229</v>
      </c>
    </row>
    <row r="34" spans="1:21" ht="11.85" customHeight="1">
      <c r="A34" s="2" t="s">
        <v>233</v>
      </c>
      <c r="B34" s="88">
        <v>8410326</v>
      </c>
      <c r="C34" s="89">
        <v>10106196</v>
      </c>
      <c r="D34" s="89">
        <v>2596355</v>
      </c>
      <c r="E34" s="89">
        <v>1593733</v>
      </c>
      <c r="F34" s="89">
        <v>565097</v>
      </c>
      <c r="G34" s="89">
        <v>1723507</v>
      </c>
      <c r="H34" s="89">
        <v>4625354</v>
      </c>
      <c r="I34" s="89">
        <v>1074699</v>
      </c>
      <c r="J34" s="89">
        <v>5439192</v>
      </c>
      <c r="K34" s="89">
        <v>12465733</v>
      </c>
      <c r="L34" s="89">
        <v>2700548</v>
      </c>
      <c r="M34" s="89">
        <v>708634</v>
      </c>
      <c r="N34" s="89">
        <v>2928005</v>
      </c>
      <c r="O34" s="89">
        <v>1473349</v>
      </c>
      <c r="P34" s="89">
        <v>1878038</v>
      </c>
      <c r="Q34" s="89">
        <v>1538271</v>
      </c>
      <c r="R34" s="89">
        <v>59827037</v>
      </c>
      <c r="S34" s="89">
        <v>48622625</v>
      </c>
      <c r="T34" s="89">
        <v>8608057</v>
      </c>
      <c r="U34" s="3" t="s">
        <v>233</v>
      </c>
    </row>
    <row r="35" spans="1:21" ht="11.85" customHeight="1">
      <c r="A35" s="2" t="s">
        <v>234</v>
      </c>
      <c r="B35" s="88">
        <v>8488818</v>
      </c>
      <c r="C35" s="89">
        <v>10262583</v>
      </c>
      <c r="D35" s="89">
        <v>2642767</v>
      </c>
      <c r="E35" s="89">
        <v>1604044</v>
      </c>
      <c r="F35" s="89">
        <v>571663</v>
      </c>
      <c r="G35" s="89">
        <v>1735666</v>
      </c>
      <c r="H35" s="89">
        <v>4667481</v>
      </c>
      <c r="I35" s="89">
        <v>1082686</v>
      </c>
      <c r="J35" s="89">
        <v>5486816</v>
      </c>
      <c r="K35" s="89">
        <v>12606001</v>
      </c>
      <c r="L35" s="89">
        <v>2719423</v>
      </c>
      <c r="M35" s="89">
        <v>714448</v>
      </c>
      <c r="N35" s="89">
        <v>2924324</v>
      </c>
      <c r="O35" s="89">
        <v>1471958</v>
      </c>
      <c r="P35" s="89">
        <v>1891094</v>
      </c>
      <c r="Q35" s="89">
        <v>1542071</v>
      </c>
      <c r="R35" s="89">
        <v>60411843</v>
      </c>
      <c r="S35" s="89">
        <v>49143993</v>
      </c>
      <c r="T35" s="89">
        <v>8625083</v>
      </c>
      <c r="U35" s="3" t="s">
        <v>234</v>
      </c>
    </row>
    <row r="36" spans="1:21" ht="11.85" customHeight="1">
      <c r="A36" s="2" t="s">
        <v>251</v>
      </c>
      <c r="B36" s="88">
        <v>8560432</v>
      </c>
      <c r="C36" s="89">
        <v>10356658</v>
      </c>
      <c r="D36" s="89">
        <v>2707474</v>
      </c>
      <c r="E36" s="89">
        <v>1608459</v>
      </c>
      <c r="F36" s="89">
        <v>575733</v>
      </c>
      <c r="G36" s="89">
        <v>1773235</v>
      </c>
      <c r="H36" s="89">
        <v>4735918</v>
      </c>
      <c r="I36" s="89">
        <v>1077095</v>
      </c>
      <c r="J36" s="89">
        <v>5555724</v>
      </c>
      <c r="K36" s="89">
        <v>12697709</v>
      </c>
      <c r="L36" s="89">
        <v>2732352</v>
      </c>
      <c r="M36" s="89">
        <v>717771</v>
      </c>
      <c r="N36" s="89">
        <v>2926943</v>
      </c>
      <c r="O36" s="89">
        <v>1461436</v>
      </c>
      <c r="P36" s="89">
        <v>1918924</v>
      </c>
      <c r="Q36" s="89">
        <v>1527314</v>
      </c>
      <c r="R36" s="89">
        <v>60933177</v>
      </c>
      <c r="S36" s="89">
        <v>49624456</v>
      </c>
      <c r="T36" s="89">
        <v>8601247</v>
      </c>
      <c r="U36" s="3" t="s">
        <v>251</v>
      </c>
    </row>
    <row r="37" spans="1:21" ht="11.85" customHeight="1">
      <c r="A37" s="2" t="s">
        <v>267</v>
      </c>
      <c r="B37" s="88">
        <v>8650142</v>
      </c>
      <c r="C37" s="89">
        <v>10463590</v>
      </c>
      <c r="D37" s="89">
        <v>2782653</v>
      </c>
      <c r="E37" s="89">
        <v>1622852</v>
      </c>
      <c r="F37" s="89">
        <v>581133</v>
      </c>
      <c r="G37" s="89">
        <v>1793386</v>
      </c>
      <c r="H37" s="89">
        <v>4789713</v>
      </c>
      <c r="I37" s="89">
        <v>1087634</v>
      </c>
      <c r="J37" s="89">
        <v>5582903</v>
      </c>
      <c r="K37" s="89">
        <v>12795732</v>
      </c>
      <c r="L37" s="89">
        <v>2737970</v>
      </c>
      <c r="M37" s="89">
        <v>719075</v>
      </c>
      <c r="N37" s="89">
        <v>2945445</v>
      </c>
      <c r="O37" s="89">
        <v>1457911</v>
      </c>
      <c r="P37" s="89">
        <v>1936928</v>
      </c>
      <c r="Q37" s="89">
        <v>1523475</v>
      </c>
      <c r="R37" s="89">
        <v>61470542</v>
      </c>
      <c r="S37" s="89">
        <v>50050572</v>
      </c>
      <c r="T37" s="89">
        <v>8637317</v>
      </c>
      <c r="U37" s="3" t="s">
        <v>267</v>
      </c>
    </row>
    <row r="38" spans="1:21" ht="11.85" customHeight="1">
      <c r="A38" s="2" t="s">
        <v>268</v>
      </c>
      <c r="B38" s="88">
        <v>8765443</v>
      </c>
      <c r="C38" s="89">
        <v>10612782</v>
      </c>
      <c r="D38" s="89">
        <v>2837134</v>
      </c>
      <c r="E38" s="89">
        <v>1617542</v>
      </c>
      <c r="F38" s="89">
        <v>585555</v>
      </c>
      <c r="G38" s="89">
        <v>1798689</v>
      </c>
      <c r="H38" s="89">
        <v>4831281</v>
      </c>
      <c r="I38" s="89">
        <v>1086537</v>
      </c>
      <c r="J38" s="89">
        <v>5615108</v>
      </c>
      <c r="K38" s="89">
        <v>12896845</v>
      </c>
      <c r="L38" s="89">
        <v>2751741</v>
      </c>
      <c r="M38" s="89">
        <v>716782</v>
      </c>
      <c r="N38" s="89">
        <v>2928902</v>
      </c>
      <c r="O38" s="89">
        <v>1446159</v>
      </c>
      <c r="P38" s="89">
        <v>1951034</v>
      </c>
      <c r="Q38" s="89">
        <v>1503937</v>
      </c>
      <c r="R38" s="89">
        <v>61945471</v>
      </c>
      <c r="S38" s="89">
        <v>50525260</v>
      </c>
      <c r="T38" s="89">
        <v>8583077</v>
      </c>
      <c r="U38" s="3" t="s">
        <v>268</v>
      </c>
    </row>
    <row r="39" spans="1:21" ht="11.85" customHeight="1">
      <c r="A39" s="2" t="s">
        <v>270</v>
      </c>
      <c r="B39" s="88">
        <v>8750046</v>
      </c>
      <c r="C39" s="89">
        <v>10663916</v>
      </c>
      <c r="D39" s="89">
        <v>2882483</v>
      </c>
      <c r="E39" s="89">
        <v>1615906</v>
      </c>
      <c r="F39" s="89">
        <v>589253</v>
      </c>
      <c r="G39" s="89">
        <v>1817119</v>
      </c>
      <c r="H39" s="89">
        <v>4846254</v>
      </c>
      <c r="I39" s="89">
        <v>1085213</v>
      </c>
      <c r="J39" s="89">
        <v>5636560</v>
      </c>
      <c r="K39" s="89">
        <v>12966089</v>
      </c>
      <c r="L39" s="89">
        <v>2746205</v>
      </c>
      <c r="M39" s="89">
        <v>714161</v>
      </c>
      <c r="N39" s="89">
        <v>2924803</v>
      </c>
      <c r="O39" s="89">
        <v>1436529</v>
      </c>
      <c r="P39" s="89">
        <v>1967904</v>
      </c>
      <c r="Q39" s="89">
        <v>1484510</v>
      </c>
      <c r="R39" s="89">
        <v>62126951</v>
      </c>
      <c r="S39" s="89">
        <v>50697507</v>
      </c>
      <c r="T39" s="89">
        <v>8546961</v>
      </c>
      <c r="U39" s="3" t="s">
        <v>270</v>
      </c>
    </row>
    <row r="40" spans="1:21" ht="11.85" customHeight="1">
      <c r="A40" s="2" t="s">
        <v>272</v>
      </c>
      <c r="B40" s="88">
        <v>8233402</v>
      </c>
      <c r="C40" s="89">
        <v>10177256</v>
      </c>
      <c r="D40" s="89">
        <v>2743381</v>
      </c>
      <c r="E40" s="89">
        <v>1549476</v>
      </c>
      <c r="F40" s="89">
        <v>562757</v>
      </c>
      <c r="G40" s="89">
        <v>1735236</v>
      </c>
      <c r="H40" s="89">
        <v>4610634</v>
      </c>
      <c r="I40" s="89">
        <v>1040455.9999999999</v>
      </c>
      <c r="J40" s="89">
        <v>5377093</v>
      </c>
      <c r="K40" s="89">
        <v>12448915</v>
      </c>
      <c r="L40" s="89">
        <v>2618443</v>
      </c>
      <c r="M40" s="89">
        <v>673511</v>
      </c>
      <c r="N40" s="89">
        <v>2795531</v>
      </c>
      <c r="O40" s="89">
        <v>1372428</v>
      </c>
      <c r="P40" s="89">
        <v>1900415</v>
      </c>
      <c r="Q40" s="89">
        <v>1409817</v>
      </c>
      <c r="R40" s="89">
        <v>59248751</v>
      </c>
      <c r="S40" s="89">
        <v>48337662</v>
      </c>
      <c r="T40" s="89">
        <v>8167708</v>
      </c>
      <c r="U40" s="3" t="s">
        <v>272</v>
      </c>
    </row>
    <row r="41" spans="1:21" ht="11.85" customHeight="1">
      <c r="A41" s="2" t="s">
        <v>275</v>
      </c>
      <c r="B41" s="88">
        <v>8399842</v>
      </c>
      <c r="C41" s="89">
        <v>10351635</v>
      </c>
      <c r="D41" s="89">
        <v>2826681</v>
      </c>
      <c r="E41" s="89">
        <v>1576715</v>
      </c>
      <c r="F41" s="89">
        <v>571675</v>
      </c>
      <c r="G41" s="89">
        <v>1780948</v>
      </c>
      <c r="H41" s="89">
        <v>4695431</v>
      </c>
      <c r="I41" s="89">
        <v>1048016.0000000001</v>
      </c>
      <c r="J41" s="89">
        <v>5464584</v>
      </c>
      <c r="K41" s="89">
        <v>12665844</v>
      </c>
      <c r="L41" s="89">
        <v>2655007</v>
      </c>
      <c r="M41" s="89">
        <v>681790</v>
      </c>
      <c r="N41" s="89">
        <v>2822164</v>
      </c>
      <c r="O41" s="89">
        <v>1385433</v>
      </c>
      <c r="P41" s="89">
        <v>1940378</v>
      </c>
      <c r="Q41" s="89">
        <v>1414507</v>
      </c>
      <c r="R41" s="89">
        <v>60280650</v>
      </c>
      <c r="S41" s="89">
        <v>49207134</v>
      </c>
      <c r="T41" s="89">
        <v>8246834.999999999</v>
      </c>
      <c r="U41" s="3" t="s">
        <v>275</v>
      </c>
    </row>
    <row r="42" spans="1:21" ht="11.85" customHeight="1">
      <c r="A42" s="2" t="s">
        <v>277</v>
      </c>
      <c r="B42" s="88">
        <v>8576425</v>
      </c>
      <c r="C42" s="89">
        <v>10444966</v>
      </c>
      <c r="D42" s="89">
        <v>2901486</v>
      </c>
      <c r="E42" s="89">
        <v>1560073</v>
      </c>
      <c r="F42" s="89">
        <v>587051</v>
      </c>
      <c r="G42" s="89">
        <v>1824500</v>
      </c>
      <c r="H42" s="89">
        <v>4817664</v>
      </c>
      <c r="I42" s="89">
        <v>1043309</v>
      </c>
      <c r="J42" s="89">
        <v>5549492</v>
      </c>
      <c r="K42" s="89">
        <v>12895137</v>
      </c>
      <c r="L42" s="89">
        <v>2706256</v>
      </c>
      <c r="M42" s="89">
        <v>688469</v>
      </c>
      <c r="N42" s="89">
        <v>2795715</v>
      </c>
      <c r="O42" s="89">
        <v>1352994</v>
      </c>
      <c r="P42" s="89">
        <v>1962004</v>
      </c>
      <c r="Q42" s="89">
        <v>1397539</v>
      </c>
      <c r="R42" s="89">
        <v>61103080</v>
      </c>
      <c r="S42" s="89">
        <v>50051964</v>
      </c>
      <c r="T42" s="89">
        <v>8149630</v>
      </c>
      <c r="U42" s="3" t="s">
        <v>277</v>
      </c>
    </row>
    <row r="43" spans="1:21" ht="6.2" customHeight="1">
      <c r="A43" s="45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45"/>
    </row>
    <row r="44" spans="2:21" s="46" customFormat="1" ht="12.75" customHeight="1">
      <c r="B44" s="344" t="s">
        <v>2</v>
      </c>
      <c r="C44" s="344"/>
      <c r="D44" s="344"/>
      <c r="E44" s="344"/>
      <c r="F44" s="344"/>
      <c r="G44" s="344"/>
      <c r="H44" s="344"/>
      <c r="I44" s="344"/>
      <c r="J44" s="344"/>
      <c r="K44" s="344"/>
      <c r="L44" s="344" t="s">
        <v>2</v>
      </c>
      <c r="M44" s="344"/>
      <c r="N44" s="344"/>
      <c r="O44" s="344"/>
      <c r="P44" s="344"/>
      <c r="Q44" s="344"/>
      <c r="R44" s="344"/>
      <c r="S44" s="344"/>
      <c r="T44" s="344"/>
      <c r="U44" s="334"/>
    </row>
    <row r="45" spans="1:21" s="46" customFormat="1" ht="6.2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</row>
    <row r="46" spans="1:21" s="46" customFormat="1" ht="11.85" customHeight="1">
      <c r="A46" s="47">
        <v>1992</v>
      </c>
      <c r="B46" s="243" t="s">
        <v>148</v>
      </c>
      <c r="C46" s="243" t="s">
        <v>148</v>
      </c>
      <c r="D46" s="243" t="s">
        <v>148</v>
      </c>
      <c r="E46" s="243" t="s">
        <v>148</v>
      </c>
      <c r="F46" s="243" t="s">
        <v>148</v>
      </c>
      <c r="G46" s="243" t="s">
        <v>148</v>
      </c>
      <c r="H46" s="243" t="s">
        <v>148</v>
      </c>
      <c r="I46" s="243" t="s">
        <v>148</v>
      </c>
      <c r="J46" s="243" t="s">
        <v>148</v>
      </c>
      <c r="K46" s="243" t="s">
        <v>148</v>
      </c>
      <c r="L46" s="243" t="s">
        <v>148</v>
      </c>
      <c r="M46" s="243" t="s">
        <v>148</v>
      </c>
      <c r="N46" s="243" t="s">
        <v>148</v>
      </c>
      <c r="O46" s="243" t="s">
        <v>148</v>
      </c>
      <c r="P46" s="243" t="s">
        <v>148</v>
      </c>
      <c r="Q46" s="243" t="s">
        <v>148</v>
      </c>
      <c r="R46" s="243" t="s">
        <v>148</v>
      </c>
      <c r="S46" s="243" t="s">
        <v>148</v>
      </c>
      <c r="T46" s="243" t="s">
        <v>148</v>
      </c>
      <c r="U46" s="7">
        <v>1992</v>
      </c>
    </row>
    <row r="47" spans="1:21" s="46" customFormat="1" ht="11.85" customHeight="1">
      <c r="A47" s="47">
        <v>1993</v>
      </c>
      <c r="B47" s="243" t="s">
        <v>148</v>
      </c>
      <c r="C47" s="243" t="s">
        <v>148</v>
      </c>
      <c r="D47" s="243" t="s">
        <v>148</v>
      </c>
      <c r="E47" s="243" t="s">
        <v>148</v>
      </c>
      <c r="F47" s="243" t="s">
        <v>148</v>
      </c>
      <c r="G47" s="243" t="s">
        <v>148</v>
      </c>
      <c r="H47" s="243" t="s">
        <v>148</v>
      </c>
      <c r="I47" s="243" t="s">
        <v>148</v>
      </c>
      <c r="J47" s="243" t="s">
        <v>148</v>
      </c>
      <c r="K47" s="243" t="s">
        <v>148</v>
      </c>
      <c r="L47" s="243" t="s">
        <v>148</v>
      </c>
      <c r="M47" s="243" t="s">
        <v>148</v>
      </c>
      <c r="N47" s="243" t="s">
        <v>148</v>
      </c>
      <c r="O47" s="243" t="s">
        <v>148</v>
      </c>
      <c r="P47" s="243" t="s">
        <v>148</v>
      </c>
      <c r="Q47" s="243" t="s">
        <v>148</v>
      </c>
      <c r="R47" s="243" t="s">
        <v>148</v>
      </c>
      <c r="S47" s="243" t="s">
        <v>148</v>
      </c>
      <c r="T47" s="243" t="s">
        <v>148</v>
      </c>
      <c r="U47" s="7">
        <v>1993</v>
      </c>
    </row>
    <row r="48" spans="1:21" s="46" customFormat="1" ht="11.85" customHeight="1">
      <c r="A48" s="47">
        <v>1994</v>
      </c>
      <c r="B48" s="243" t="s">
        <v>148</v>
      </c>
      <c r="C48" s="243" t="s">
        <v>148</v>
      </c>
      <c r="D48" s="243" t="s">
        <v>148</v>
      </c>
      <c r="E48" s="243" t="s">
        <v>148</v>
      </c>
      <c r="F48" s="243" t="s">
        <v>148</v>
      </c>
      <c r="G48" s="243" t="s">
        <v>148</v>
      </c>
      <c r="H48" s="243" t="s">
        <v>148</v>
      </c>
      <c r="I48" s="243" t="s">
        <v>148</v>
      </c>
      <c r="J48" s="243" t="s">
        <v>148</v>
      </c>
      <c r="K48" s="243" t="s">
        <v>148</v>
      </c>
      <c r="L48" s="243" t="s">
        <v>148</v>
      </c>
      <c r="M48" s="243" t="s">
        <v>148</v>
      </c>
      <c r="N48" s="243" t="s">
        <v>148</v>
      </c>
      <c r="O48" s="243" t="s">
        <v>148</v>
      </c>
      <c r="P48" s="243" t="s">
        <v>148</v>
      </c>
      <c r="Q48" s="243" t="s">
        <v>148</v>
      </c>
      <c r="R48" s="243" t="s">
        <v>148</v>
      </c>
      <c r="S48" s="243" t="s">
        <v>148</v>
      </c>
      <c r="T48" s="243" t="s">
        <v>148</v>
      </c>
      <c r="U48" s="7">
        <v>1994</v>
      </c>
    </row>
    <row r="49" spans="1:21" s="46" customFormat="1" ht="11.85" customHeight="1">
      <c r="A49" s="47">
        <v>1995</v>
      </c>
      <c r="B49" s="243" t="s">
        <v>148</v>
      </c>
      <c r="C49" s="243" t="s">
        <v>148</v>
      </c>
      <c r="D49" s="243" t="s">
        <v>148</v>
      </c>
      <c r="E49" s="243" t="s">
        <v>148</v>
      </c>
      <c r="F49" s="243" t="s">
        <v>148</v>
      </c>
      <c r="G49" s="243" t="s">
        <v>148</v>
      </c>
      <c r="H49" s="243" t="s">
        <v>148</v>
      </c>
      <c r="I49" s="243" t="s">
        <v>148</v>
      </c>
      <c r="J49" s="243" t="s">
        <v>148</v>
      </c>
      <c r="K49" s="243" t="s">
        <v>148</v>
      </c>
      <c r="L49" s="243" t="s">
        <v>148</v>
      </c>
      <c r="M49" s="243" t="s">
        <v>148</v>
      </c>
      <c r="N49" s="243" t="s">
        <v>148</v>
      </c>
      <c r="O49" s="243" t="s">
        <v>148</v>
      </c>
      <c r="P49" s="243" t="s">
        <v>148</v>
      </c>
      <c r="Q49" s="243" t="s">
        <v>148</v>
      </c>
      <c r="R49" s="243" t="s">
        <v>148</v>
      </c>
      <c r="S49" s="243" t="s">
        <v>148</v>
      </c>
      <c r="T49" s="243" t="s">
        <v>148</v>
      </c>
      <c r="U49" s="7">
        <v>1995</v>
      </c>
    </row>
    <row r="50" spans="1:21" s="46" customFormat="1" ht="11.85" customHeight="1">
      <c r="A50" s="47">
        <v>1996</v>
      </c>
      <c r="B50" s="243" t="s">
        <v>148</v>
      </c>
      <c r="C50" s="243" t="s">
        <v>148</v>
      </c>
      <c r="D50" s="243" t="s">
        <v>148</v>
      </c>
      <c r="E50" s="243" t="s">
        <v>148</v>
      </c>
      <c r="F50" s="243" t="s">
        <v>148</v>
      </c>
      <c r="G50" s="243" t="s">
        <v>148</v>
      </c>
      <c r="H50" s="243" t="s">
        <v>148</v>
      </c>
      <c r="I50" s="243" t="s">
        <v>148</v>
      </c>
      <c r="J50" s="243" t="s">
        <v>148</v>
      </c>
      <c r="K50" s="243" t="s">
        <v>148</v>
      </c>
      <c r="L50" s="243" t="s">
        <v>148</v>
      </c>
      <c r="M50" s="243" t="s">
        <v>148</v>
      </c>
      <c r="N50" s="243" t="s">
        <v>148</v>
      </c>
      <c r="O50" s="243" t="s">
        <v>148</v>
      </c>
      <c r="P50" s="243" t="s">
        <v>148</v>
      </c>
      <c r="Q50" s="243" t="s">
        <v>148</v>
      </c>
      <c r="R50" s="243" t="s">
        <v>148</v>
      </c>
      <c r="S50" s="243" t="s">
        <v>148</v>
      </c>
      <c r="T50" s="243" t="s">
        <v>148</v>
      </c>
      <c r="U50" s="7">
        <v>1996</v>
      </c>
    </row>
    <row r="51" spans="1:21" s="46" customFormat="1" ht="11.85" customHeight="1">
      <c r="A51" s="47">
        <v>1997</v>
      </c>
      <c r="B51" s="243" t="s">
        <v>148</v>
      </c>
      <c r="C51" s="243" t="s">
        <v>148</v>
      </c>
      <c r="D51" s="243" t="s">
        <v>148</v>
      </c>
      <c r="E51" s="243" t="s">
        <v>148</v>
      </c>
      <c r="F51" s="243" t="s">
        <v>148</v>
      </c>
      <c r="G51" s="243" t="s">
        <v>148</v>
      </c>
      <c r="H51" s="243" t="s">
        <v>148</v>
      </c>
      <c r="I51" s="243" t="s">
        <v>148</v>
      </c>
      <c r="J51" s="243" t="s">
        <v>148</v>
      </c>
      <c r="K51" s="243" t="s">
        <v>148</v>
      </c>
      <c r="L51" s="243" t="s">
        <v>148</v>
      </c>
      <c r="M51" s="243" t="s">
        <v>148</v>
      </c>
      <c r="N51" s="243" t="s">
        <v>148</v>
      </c>
      <c r="O51" s="243" t="s">
        <v>148</v>
      </c>
      <c r="P51" s="243" t="s">
        <v>148</v>
      </c>
      <c r="Q51" s="243" t="s">
        <v>148</v>
      </c>
      <c r="R51" s="243" t="s">
        <v>148</v>
      </c>
      <c r="S51" s="243" t="s">
        <v>148</v>
      </c>
      <c r="T51" s="243" t="s">
        <v>148</v>
      </c>
      <c r="U51" s="7">
        <v>1997</v>
      </c>
    </row>
    <row r="52" spans="1:21" ht="11.85" customHeight="1">
      <c r="A52" s="47">
        <v>1998</v>
      </c>
      <c r="B52" s="243" t="s">
        <v>148</v>
      </c>
      <c r="C52" s="243" t="s">
        <v>148</v>
      </c>
      <c r="D52" s="243" t="s">
        <v>148</v>
      </c>
      <c r="E52" s="243" t="s">
        <v>148</v>
      </c>
      <c r="F52" s="243" t="s">
        <v>148</v>
      </c>
      <c r="G52" s="243" t="s">
        <v>148</v>
      </c>
      <c r="H52" s="243" t="s">
        <v>148</v>
      </c>
      <c r="I52" s="243" t="s">
        <v>148</v>
      </c>
      <c r="J52" s="243" t="s">
        <v>148</v>
      </c>
      <c r="K52" s="243" t="s">
        <v>148</v>
      </c>
      <c r="L52" s="243" t="s">
        <v>148</v>
      </c>
      <c r="M52" s="243" t="s">
        <v>148</v>
      </c>
      <c r="N52" s="243" t="s">
        <v>148</v>
      </c>
      <c r="O52" s="243" t="s">
        <v>148</v>
      </c>
      <c r="P52" s="243" t="s">
        <v>148</v>
      </c>
      <c r="Q52" s="243" t="s">
        <v>148</v>
      </c>
      <c r="R52" s="243" t="s">
        <v>148</v>
      </c>
      <c r="S52" s="243" t="s">
        <v>148</v>
      </c>
      <c r="T52" s="243" t="s">
        <v>148</v>
      </c>
      <c r="U52" s="7">
        <v>1998</v>
      </c>
    </row>
    <row r="53" spans="1:24" ht="11.85" customHeight="1">
      <c r="A53" s="47">
        <v>1999</v>
      </c>
      <c r="B53" s="243" t="s">
        <v>148</v>
      </c>
      <c r="C53" s="243" t="s">
        <v>148</v>
      </c>
      <c r="D53" s="243" t="s">
        <v>148</v>
      </c>
      <c r="E53" s="243" t="s">
        <v>148</v>
      </c>
      <c r="F53" s="243" t="s">
        <v>148</v>
      </c>
      <c r="G53" s="243" t="s">
        <v>148</v>
      </c>
      <c r="H53" s="243" t="s">
        <v>148</v>
      </c>
      <c r="I53" s="243" t="s">
        <v>148</v>
      </c>
      <c r="J53" s="243" t="s">
        <v>148</v>
      </c>
      <c r="K53" s="243" t="s">
        <v>148</v>
      </c>
      <c r="L53" s="243" t="s">
        <v>148</v>
      </c>
      <c r="M53" s="243" t="s">
        <v>148</v>
      </c>
      <c r="N53" s="243" t="s">
        <v>148</v>
      </c>
      <c r="O53" s="243" t="s">
        <v>148</v>
      </c>
      <c r="P53" s="243" t="s">
        <v>148</v>
      </c>
      <c r="Q53" s="243" t="s">
        <v>148</v>
      </c>
      <c r="R53" s="243" t="s">
        <v>148</v>
      </c>
      <c r="S53" s="243" t="s">
        <v>148</v>
      </c>
      <c r="T53" s="243" t="s">
        <v>148</v>
      </c>
      <c r="U53" s="7">
        <v>1999</v>
      </c>
      <c r="V53" s="8"/>
      <c r="W53" s="8"/>
      <c r="X53" s="8"/>
    </row>
    <row r="54" spans="1:24" ht="11.85" customHeight="1">
      <c r="A54" s="47">
        <v>2000</v>
      </c>
      <c r="B54" s="243" t="s">
        <v>148</v>
      </c>
      <c r="C54" s="243" t="s">
        <v>148</v>
      </c>
      <c r="D54" s="243" t="s">
        <v>148</v>
      </c>
      <c r="E54" s="243" t="s">
        <v>148</v>
      </c>
      <c r="F54" s="243" t="s">
        <v>148</v>
      </c>
      <c r="G54" s="243" t="s">
        <v>148</v>
      </c>
      <c r="H54" s="243" t="s">
        <v>148</v>
      </c>
      <c r="I54" s="243" t="s">
        <v>148</v>
      </c>
      <c r="J54" s="243" t="s">
        <v>148</v>
      </c>
      <c r="K54" s="243" t="s">
        <v>148</v>
      </c>
      <c r="L54" s="243" t="s">
        <v>148</v>
      </c>
      <c r="M54" s="243" t="s">
        <v>148</v>
      </c>
      <c r="N54" s="243" t="s">
        <v>148</v>
      </c>
      <c r="O54" s="243" t="s">
        <v>148</v>
      </c>
      <c r="P54" s="243" t="s">
        <v>148</v>
      </c>
      <c r="Q54" s="243" t="s">
        <v>148</v>
      </c>
      <c r="R54" s="243" t="s">
        <v>148</v>
      </c>
      <c r="S54" s="243" t="s">
        <v>148</v>
      </c>
      <c r="T54" s="243" t="s">
        <v>148</v>
      </c>
      <c r="U54" s="7">
        <v>2000</v>
      </c>
      <c r="V54" s="8"/>
      <c r="W54" s="8"/>
      <c r="X54" s="8"/>
    </row>
    <row r="55" spans="1:24" ht="11.85" customHeight="1">
      <c r="A55" s="47">
        <v>2001</v>
      </c>
      <c r="B55" s="237">
        <f aca="true" t="shared" si="0" ref="B55:T71">B21*100/B20-100</f>
        <v>0.39471113811067937</v>
      </c>
      <c r="C55" s="237">
        <f t="shared" si="0"/>
        <v>-0.061510005743670604</v>
      </c>
      <c r="D55" s="237">
        <f t="shared" si="0"/>
        <v>-0.6666492452856687</v>
      </c>
      <c r="E55" s="237">
        <f t="shared" si="0"/>
        <v>-3.154703120397798</v>
      </c>
      <c r="F55" s="237">
        <f t="shared" si="0"/>
        <v>0.0899233859916535</v>
      </c>
      <c r="G55" s="237">
        <f t="shared" si="0"/>
        <v>0.28863852217077124</v>
      </c>
      <c r="H55" s="237">
        <f t="shared" si="0"/>
        <v>-0.26618587303089214</v>
      </c>
      <c r="I55" s="237">
        <f t="shared" si="0"/>
        <v>-3.0339920398702134</v>
      </c>
      <c r="J55" s="237">
        <f t="shared" si="0"/>
        <v>-0.81567724376022</v>
      </c>
      <c r="K55" s="237">
        <f t="shared" si="0"/>
        <v>-0.652914073143009</v>
      </c>
      <c r="L55" s="237">
        <f t="shared" si="0"/>
        <v>-0.9172367770104444</v>
      </c>
      <c r="M55" s="237">
        <f t="shared" si="0"/>
        <v>-1.2849629533872644</v>
      </c>
      <c r="N55" s="237">
        <f t="shared" si="0"/>
        <v>-3.6610038622357592</v>
      </c>
      <c r="O55" s="237">
        <f t="shared" si="0"/>
        <v>-3.196994592462744</v>
      </c>
      <c r="P55" s="237">
        <f t="shared" si="0"/>
        <v>-0.5966544427959661</v>
      </c>
      <c r="Q55" s="237">
        <f t="shared" si="0"/>
        <v>-2.9338264107732357</v>
      </c>
      <c r="R55" s="237">
        <f t="shared" si="0"/>
        <v>-0.8095769248006235</v>
      </c>
      <c r="S55" s="237">
        <f t="shared" si="0"/>
        <v>-0.3165478251604412</v>
      </c>
      <c r="T55" s="237">
        <f t="shared" si="0"/>
        <v>-3.274660623642916</v>
      </c>
      <c r="U55" s="7">
        <v>2001</v>
      </c>
      <c r="V55" s="8"/>
      <c r="W55" s="8"/>
      <c r="X55" s="8"/>
    </row>
    <row r="56" spans="1:24" ht="11.85" customHeight="1">
      <c r="A56" s="47">
        <v>2002</v>
      </c>
      <c r="B56" s="237">
        <f t="shared" si="0"/>
        <v>-0.39427729500677344</v>
      </c>
      <c r="C56" s="237">
        <f t="shared" si="0"/>
        <v>-0.9026492084304891</v>
      </c>
      <c r="D56" s="237">
        <f t="shared" si="0"/>
        <v>-2.891269690620348</v>
      </c>
      <c r="E56" s="237">
        <f t="shared" si="0"/>
        <v>-2.640072133704976</v>
      </c>
      <c r="F56" s="237">
        <f t="shared" si="0"/>
        <v>-0.7973083014917108</v>
      </c>
      <c r="G56" s="237">
        <f t="shared" si="0"/>
        <v>-1.0899683347606697</v>
      </c>
      <c r="H56" s="237">
        <f t="shared" si="0"/>
        <v>-0.8795770318886724</v>
      </c>
      <c r="I56" s="237">
        <f t="shared" si="0"/>
        <v>-1.840834516202321</v>
      </c>
      <c r="J56" s="237">
        <f t="shared" si="0"/>
        <v>-0.590443029682433</v>
      </c>
      <c r="K56" s="237">
        <f t="shared" si="0"/>
        <v>-0.9969947049563501</v>
      </c>
      <c r="L56" s="237">
        <f t="shared" si="0"/>
        <v>-0.1740551983630354</v>
      </c>
      <c r="M56" s="237">
        <f t="shared" si="0"/>
        <v>-0.9352918634432541</v>
      </c>
      <c r="N56" s="237">
        <f t="shared" si="0"/>
        <v>-2.0883259611346716</v>
      </c>
      <c r="O56" s="237">
        <f t="shared" si="0"/>
        <v>-2.4072973985086605</v>
      </c>
      <c r="P56" s="237">
        <f t="shared" si="0"/>
        <v>-1.208581395161488</v>
      </c>
      <c r="Q56" s="237">
        <f t="shared" si="0"/>
        <v>-2.714521930842423</v>
      </c>
      <c r="R56" s="237">
        <f t="shared" si="0"/>
        <v>-1.1147312684815205</v>
      </c>
      <c r="S56" s="237">
        <f t="shared" si="0"/>
        <v>-0.7812374632429027</v>
      </c>
      <c r="T56" s="237">
        <f t="shared" si="0"/>
        <v>-2.327867764510387</v>
      </c>
      <c r="U56" s="7">
        <v>2002</v>
      </c>
      <c r="V56" s="8"/>
      <c r="W56" s="8"/>
      <c r="X56" s="8"/>
    </row>
    <row r="57" spans="1:24" ht="11.85" customHeight="1">
      <c r="A57" s="47">
        <v>2003</v>
      </c>
      <c r="B57" s="237">
        <f t="shared" si="0"/>
        <v>-1.0977577461889894</v>
      </c>
      <c r="C57" s="237">
        <f t="shared" si="0"/>
        <v>-1.7029168612551473</v>
      </c>
      <c r="D57" s="237">
        <f t="shared" si="0"/>
        <v>-2.0063383938790054</v>
      </c>
      <c r="E57" s="237">
        <f t="shared" si="0"/>
        <v>-2.2308382564168596</v>
      </c>
      <c r="F57" s="237">
        <f t="shared" si="0"/>
        <v>-1.3453003788562086</v>
      </c>
      <c r="G57" s="237">
        <f t="shared" si="0"/>
        <v>-1.5636109315340292</v>
      </c>
      <c r="H57" s="237">
        <f t="shared" si="0"/>
        <v>-1.7898599284259404</v>
      </c>
      <c r="I57" s="237">
        <f t="shared" si="0"/>
        <v>-2.4991125248841115</v>
      </c>
      <c r="J57" s="237">
        <f t="shared" si="0"/>
        <v>-1.0046703487783901</v>
      </c>
      <c r="K57" s="237">
        <f t="shared" si="0"/>
        <v>-1.2324384543538969</v>
      </c>
      <c r="L57" s="237">
        <f t="shared" si="0"/>
        <v>-1.012885246591324</v>
      </c>
      <c r="M57" s="237">
        <f t="shared" si="0"/>
        <v>-0.08655032929478068</v>
      </c>
      <c r="N57" s="237">
        <f t="shared" si="0"/>
        <v>-0.8023958901310948</v>
      </c>
      <c r="O57" s="237">
        <f t="shared" si="0"/>
        <v>-2.181013018958481</v>
      </c>
      <c r="P57" s="237">
        <f t="shared" si="0"/>
        <v>-2.189045313988231</v>
      </c>
      <c r="Q57" s="237">
        <f t="shared" si="0"/>
        <v>-2.545193633754522</v>
      </c>
      <c r="R57" s="237">
        <f t="shared" si="0"/>
        <v>-1.4580704946231293</v>
      </c>
      <c r="S57" s="237">
        <f t="shared" si="0"/>
        <v>-1.3552638590768566</v>
      </c>
      <c r="T57" s="237">
        <f t="shared" si="0"/>
        <v>-1.8409945143200162</v>
      </c>
      <c r="U57" s="7">
        <v>2003</v>
      </c>
      <c r="V57" s="8"/>
      <c r="W57" s="8"/>
      <c r="X57" s="8"/>
    </row>
    <row r="58" spans="1:24" ht="11.85" customHeight="1">
      <c r="A58" s="47">
        <v>2004</v>
      </c>
      <c r="B58" s="237">
        <f t="shared" si="0"/>
        <v>0.1516919337788778</v>
      </c>
      <c r="C58" s="237">
        <f t="shared" si="0"/>
        <v>0.2038942832530637</v>
      </c>
      <c r="D58" s="237">
        <f t="shared" si="0"/>
        <v>0.20159858319577495</v>
      </c>
      <c r="E58" s="237">
        <f t="shared" si="0"/>
        <v>0.38078078228586776</v>
      </c>
      <c r="F58" s="237">
        <f t="shared" si="0"/>
        <v>0.6212020634807374</v>
      </c>
      <c r="G58" s="237">
        <f t="shared" si="0"/>
        <v>0.07727585250864877</v>
      </c>
      <c r="H58" s="237">
        <f t="shared" si="0"/>
        <v>0.4098964771722535</v>
      </c>
      <c r="I58" s="237">
        <f t="shared" si="0"/>
        <v>-0.18374003328558786</v>
      </c>
      <c r="J58" s="237">
        <f t="shared" si="0"/>
        <v>0.35850163442493965</v>
      </c>
      <c r="K58" s="237">
        <f t="shared" si="0"/>
        <v>0.22106738782531465</v>
      </c>
      <c r="L58" s="237">
        <f t="shared" si="0"/>
        <v>0.22537306384586486</v>
      </c>
      <c r="M58" s="237">
        <f t="shared" si="0"/>
        <v>1.0386680315026382</v>
      </c>
      <c r="N58" s="237">
        <f t="shared" si="0"/>
        <v>0.6244471768767994</v>
      </c>
      <c r="O58" s="237">
        <f t="shared" si="0"/>
        <v>0.13934063322363954</v>
      </c>
      <c r="P58" s="237">
        <f t="shared" si="0"/>
        <v>-0.2356091655800583</v>
      </c>
      <c r="Q58" s="237">
        <f t="shared" si="0"/>
        <v>0.7983329604294767</v>
      </c>
      <c r="R58" s="237">
        <f t="shared" si="0"/>
        <v>0.2619808447739871</v>
      </c>
      <c r="S58" s="237">
        <f t="shared" si="0"/>
        <v>0.23427474072141763</v>
      </c>
      <c r="T58" s="237">
        <f t="shared" si="0"/>
        <v>0.4216670152380573</v>
      </c>
      <c r="U58" s="7">
        <v>2004</v>
      </c>
      <c r="V58" s="8"/>
      <c r="W58" s="8"/>
      <c r="X58" s="8"/>
    </row>
    <row r="59" spans="1:24" ht="11.85" customHeight="1">
      <c r="A59" s="47">
        <v>2005</v>
      </c>
      <c r="B59" s="237">
        <f t="shared" si="0"/>
        <v>-0.447332898231835</v>
      </c>
      <c r="C59" s="237">
        <f t="shared" si="0"/>
        <v>-0.5459327431889847</v>
      </c>
      <c r="D59" s="237">
        <f t="shared" si="0"/>
        <v>-0.7902979141720863</v>
      </c>
      <c r="E59" s="237">
        <f t="shared" si="0"/>
        <v>-1.69515537936131</v>
      </c>
      <c r="F59" s="237">
        <f t="shared" si="0"/>
        <v>-0.4568915382378549</v>
      </c>
      <c r="G59" s="237">
        <f t="shared" si="0"/>
        <v>0.33748514947454566</v>
      </c>
      <c r="H59" s="237">
        <f t="shared" si="0"/>
        <v>-0.9695468731614625</v>
      </c>
      <c r="I59" s="237">
        <f t="shared" si="0"/>
        <v>-1.3499668319407476</v>
      </c>
      <c r="J59" s="237">
        <f t="shared" si="0"/>
        <v>-0.9610817863237315</v>
      </c>
      <c r="K59" s="237">
        <f t="shared" si="0"/>
        <v>-0.6640383831685597</v>
      </c>
      <c r="L59" s="237">
        <f t="shared" si="0"/>
        <v>-0.49559317854586027</v>
      </c>
      <c r="M59" s="237">
        <f t="shared" si="0"/>
        <v>-0.6616190645533493</v>
      </c>
      <c r="N59" s="237">
        <f t="shared" si="0"/>
        <v>-1.9895716246801527</v>
      </c>
      <c r="O59" s="237">
        <f t="shared" si="0"/>
        <v>-2.452900007017945</v>
      </c>
      <c r="P59" s="237">
        <f t="shared" si="0"/>
        <v>-0.713566624157977</v>
      </c>
      <c r="Q59" s="237">
        <f t="shared" si="0"/>
        <v>-1.9926730846212592</v>
      </c>
      <c r="R59" s="237">
        <f t="shared" si="0"/>
        <v>-0.8332980088229505</v>
      </c>
      <c r="S59" s="237">
        <f t="shared" si="0"/>
        <v>-0.6218903618143656</v>
      </c>
      <c r="T59" s="237">
        <f t="shared" si="0"/>
        <v>-1.9378702451151355</v>
      </c>
      <c r="U59" s="7">
        <v>2005</v>
      </c>
      <c r="V59" s="8"/>
      <c r="W59" s="8"/>
      <c r="X59" s="8"/>
    </row>
    <row r="60" spans="1:24" ht="11.85" customHeight="1">
      <c r="A60" s="47">
        <v>2006</v>
      </c>
      <c r="B60" s="237">
        <f t="shared" si="0"/>
        <v>1.984212246827326</v>
      </c>
      <c r="C60" s="237">
        <f t="shared" si="0"/>
        <v>2.2960040514647346</v>
      </c>
      <c r="D60" s="237">
        <f t="shared" si="0"/>
        <v>2.8947156753352488</v>
      </c>
      <c r="E60" s="237">
        <f t="shared" si="0"/>
        <v>2.0707746946088292</v>
      </c>
      <c r="F60" s="237">
        <f t="shared" si="0"/>
        <v>2.545981019706929</v>
      </c>
      <c r="G60" s="237">
        <f t="shared" si="0"/>
        <v>3.016641264723063</v>
      </c>
      <c r="H60" s="237">
        <f t="shared" si="0"/>
        <v>1.7724502977922896</v>
      </c>
      <c r="I60" s="237">
        <f t="shared" si="0"/>
        <v>2.612180387622047</v>
      </c>
      <c r="J60" s="237">
        <f t="shared" si="0"/>
        <v>2.1753907949884876</v>
      </c>
      <c r="K60" s="237">
        <f t="shared" si="0"/>
        <v>1.9624064268233923</v>
      </c>
      <c r="L60" s="237">
        <f t="shared" si="0"/>
        <v>2.2468012903353127</v>
      </c>
      <c r="M60" s="237">
        <f t="shared" si="0"/>
        <v>1.1684586918424316</v>
      </c>
      <c r="N60" s="237">
        <f t="shared" si="0"/>
        <v>2.5448479138394475</v>
      </c>
      <c r="O60" s="237">
        <f t="shared" si="0"/>
        <v>2.5530375816811812</v>
      </c>
      <c r="P60" s="237">
        <f t="shared" si="0"/>
        <v>2.3175220061062163</v>
      </c>
      <c r="Q60" s="237">
        <f t="shared" si="0"/>
        <v>2.319098867389826</v>
      </c>
      <c r="R60" s="237">
        <f t="shared" si="0"/>
        <v>2.1822992858712666</v>
      </c>
      <c r="S60" s="237">
        <f t="shared" si="0"/>
        <v>2.0986489212566823</v>
      </c>
      <c r="T60" s="237">
        <f t="shared" si="0"/>
        <v>2.428106897238223</v>
      </c>
      <c r="U60" s="7">
        <v>2006</v>
      </c>
      <c r="V60" s="8"/>
      <c r="W60" s="8"/>
      <c r="X60" s="8"/>
    </row>
    <row r="61" spans="1:24" ht="11.85" customHeight="1">
      <c r="A61" s="47">
        <v>2007</v>
      </c>
      <c r="B61" s="237">
        <f t="shared" si="0"/>
        <v>2.052590901287246</v>
      </c>
      <c r="C61" s="237">
        <f t="shared" si="0"/>
        <v>2.193698962232048</v>
      </c>
      <c r="D61" s="237">
        <f t="shared" si="0"/>
        <v>1.6684913473544754</v>
      </c>
      <c r="E61" s="237">
        <f t="shared" si="0"/>
        <v>1.6778957634624732</v>
      </c>
      <c r="F61" s="237">
        <f t="shared" si="0"/>
        <v>1.6920937701964363</v>
      </c>
      <c r="G61" s="237">
        <f t="shared" si="0"/>
        <v>2.5302059051443706</v>
      </c>
      <c r="H61" s="237">
        <f t="shared" si="0"/>
        <v>1.074489774134321</v>
      </c>
      <c r="I61" s="237">
        <f t="shared" si="0"/>
        <v>1.4686426382399986</v>
      </c>
      <c r="J61" s="237">
        <f t="shared" si="0"/>
        <v>1.8721167362161566</v>
      </c>
      <c r="K61" s="237">
        <f t="shared" si="0"/>
        <v>1.691191645049642</v>
      </c>
      <c r="L61" s="237">
        <f t="shared" si="0"/>
        <v>2.0887523908174046</v>
      </c>
      <c r="M61" s="237">
        <f t="shared" si="0"/>
        <v>0.08942360179615605</v>
      </c>
      <c r="N61" s="237">
        <f t="shared" si="0"/>
        <v>1.315427905184265</v>
      </c>
      <c r="O61" s="237">
        <f t="shared" si="0"/>
        <v>1.4714942238446724</v>
      </c>
      <c r="P61" s="237">
        <f t="shared" si="0"/>
        <v>1.6891336060808868</v>
      </c>
      <c r="Q61" s="237">
        <f t="shared" si="0"/>
        <v>1.4479190577931575</v>
      </c>
      <c r="R61" s="237">
        <f t="shared" si="0"/>
        <v>1.774017411751828</v>
      </c>
      <c r="S61" s="237">
        <f t="shared" si="0"/>
        <v>1.8411320413762837</v>
      </c>
      <c r="T61" s="237">
        <f t="shared" si="0"/>
        <v>1.4521198984288048</v>
      </c>
      <c r="U61" s="7">
        <v>2007</v>
      </c>
      <c r="V61" s="8"/>
      <c r="W61" s="8"/>
      <c r="X61" s="8"/>
    </row>
    <row r="62" spans="1:24" ht="11.85" customHeight="1">
      <c r="A62" s="47">
        <v>2008</v>
      </c>
      <c r="B62" s="237">
        <f t="shared" si="0"/>
        <v>2.009758665525183</v>
      </c>
      <c r="C62" s="237">
        <f t="shared" si="0"/>
        <v>1.7092505311299533</v>
      </c>
      <c r="D62" s="237">
        <f t="shared" si="0"/>
        <v>0.11827669384740602</v>
      </c>
      <c r="E62" s="237">
        <f t="shared" si="0"/>
        <v>-0.32440123716587266</v>
      </c>
      <c r="F62" s="237">
        <f t="shared" si="0"/>
        <v>-0.20939291810741167</v>
      </c>
      <c r="G62" s="237">
        <f t="shared" si="0"/>
        <v>1.527823782709504</v>
      </c>
      <c r="H62" s="237">
        <f t="shared" si="0"/>
        <v>0.32645787267746584</v>
      </c>
      <c r="I62" s="237">
        <f t="shared" si="0"/>
        <v>-1.0885204008359324</v>
      </c>
      <c r="J62" s="237">
        <f t="shared" si="0"/>
        <v>0.817635774709899</v>
      </c>
      <c r="K62" s="237">
        <f t="shared" si="0"/>
        <v>1.2646990862441783</v>
      </c>
      <c r="L62" s="237">
        <f t="shared" si="0"/>
        <v>1.8205964040952836</v>
      </c>
      <c r="M62" s="237">
        <f t="shared" si="0"/>
        <v>0.19417183042234853</v>
      </c>
      <c r="N62" s="237">
        <f t="shared" si="0"/>
        <v>-1.1097233745095139</v>
      </c>
      <c r="O62" s="237">
        <f t="shared" si="0"/>
        <v>-1.2748016901822723</v>
      </c>
      <c r="P62" s="237">
        <f t="shared" si="0"/>
        <v>0.9639093527197389</v>
      </c>
      <c r="Q62" s="237">
        <f t="shared" si="0"/>
        <v>-0.9588582965952241</v>
      </c>
      <c r="R62" s="237">
        <f t="shared" si="0"/>
        <v>0.9336269288766772</v>
      </c>
      <c r="S62" s="237">
        <f t="shared" si="0"/>
        <v>1.3383197555444184</v>
      </c>
      <c r="T62" s="237">
        <f t="shared" si="0"/>
        <v>-0.966406033832385</v>
      </c>
      <c r="U62" s="7">
        <v>2008</v>
      </c>
      <c r="V62" s="8"/>
      <c r="W62" s="8"/>
      <c r="X62" s="8"/>
    </row>
    <row r="63" spans="1:24" ht="11.85" customHeight="1">
      <c r="A63" s="47">
        <v>2009</v>
      </c>
      <c r="B63" s="237">
        <f t="shared" si="0"/>
        <v>-4.994420782275839</v>
      </c>
      <c r="C63" s="237">
        <f t="shared" si="0"/>
        <v>-2.7003932630418603</v>
      </c>
      <c r="D63" s="237">
        <f t="shared" si="0"/>
        <v>-0.2082102739944247</v>
      </c>
      <c r="E63" s="237">
        <f t="shared" si="0"/>
        <v>-0.8925365824619007</v>
      </c>
      <c r="F63" s="237">
        <f t="shared" si="0"/>
        <v>-3.2109954928164086</v>
      </c>
      <c r="G63" s="237">
        <f t="shared" si="0"/>
        <v>-0.6353981083530584</v>
      </c>
      <c r="H63" s="237">
        <f t="shared" si="0"/>
        <v>-1.9887333036841284</v>
      </c>
      <c r="I63" s="237">
        <f t="shared" si="0"/>
        <v>-1.0724282884530254</v>
      </c>
      <c r="J63" s="237">
        <f t="shared" si="0"/>
        <v>-1.4607078934410964</v>
      </c>
      <c r="K63" s="237">
        <f t="shared" si="0"/>
        <v>-3.1492087474243817</v>
      </c>
      <c r="L63" s="237">
        <f t="shared" si="0"/>
        <v>-2.812678326323109</v>
      </c>
      <c r="M63" s="237">
        <f t="shared" si="0"/>
        <v>-3.9764327124673287</v>
      </c>
      <c r="N63" s="237">
        <f t="shared" si="0"/>
        <v>-3.0972082891504016</v>
      </c>
      <c r="O63" s="237">
        <f t="shared" si="0"/>
        <v>-3.1588603936368287</v>
      </c>
      <c r="P63" s="237">
        <f t="shared" si="0"/>
        <v>-2.2308720774021396</v>
      </c>
      <c r="Q63" s="237">
        <f t="shared" si="0"/>
        <v>-3.203998847644982</v>
      </c>
      <c r="R63" s="237">
        <f t="shared" si="0"/>
        <v>-2.7670312550465326</v>
      </c>
      <c r="S63" s="237">
        <f t="shared" si="0"/>
        <v>-2.9544648139673484</v>
      </c>
      <c r="T63" s="237">
        <f t="shared" si="0"/>
        <v>-2.465143638273048</v>
      </c>
      <c r="U63" s="7">
        <v>2009</v>
      </c>
      <c r="V63" s="8"/>
      <c r="W63" s="8"/>
      <c r="X63" s="8"/>
    </row>
    <row r="64" spans="1:24" ht="11.85" customHeight="1">
      <c r="A64" s="47">
        <v>2010</v>
      </c>
      <c r="B64" s="237">
        <f t="shared" si="0"/>
        <v>1.8263568757632243</v>
      </c>
      <c r="C64" s="237">
        <f t="shared" si="0"/>
        <v>2.1043867596174124</v>
      </c>
      <c r="D64" s="237">
        <f t="shared" si="0"/>
        <v>2.0905404171829503</v>
      </c>
      <c r="E64" s="237">
        <f t="shared" si="0"/>
        <v>1.3137997272825288</v>
      </c>
      <c r="F64" s="237">
        <f t="shared" si="0"/>
        <v>1.425653054232825</v>
      </c>
      <c r="G64" s="237">
        <f t="shared" si="0"/>
        <v>2.103134640311481</v>
      </c>
      <c r="H64" s="237">
        <f t="shared" si="0"/>
        <v>1.5204611368844638</v>
      </c>
      <c r="I64" s="237">
        <f t="shared" si="0"/>
        <v>0.4166496175967751</v>
      </c>
      <c r="J64" s="237">
        <f t="shared" si="0"/>
        <v>2.357336531705556</v>
      </c>
      <c r="K64" s="237">
        <f t="shared" si="0"/>
        <v>1.6165712033315742</v>
      </c>
      <c r="L64" s="237">
        <f t="shared" si="0"/>
        <v>1.4191907442022398</v>
      </c>
      <c r="M64" s="237">
        <f t="shared" si="0"/>
        <v>2.615694451565858</v>
      </c>
      <c r="N64" s="237">
        <f t="shared" si="0"/>
        <v>2.021974556799904</v>
      </c>
      <c r="O64" s="237">
        <f t="shared" si="0"/>
        <v>1.3956371711492892</v>
      </c>
      <c r="P64" s="237">
        <f t="shared" si="0"/>
        <v>1.6960885174195397</v>
      </c>
      <c r="Q64" s="237">
        <f t="shared" si="0"/>
        <v>2.6264240107222747</v>
      </c>
      <c r="R64" s="237">
        <f t="shared" si="0"/>
        <v>1.8324585921260166</v>
      </c>
      <c r="S64" s="237">
        <f t="shared" si="0"/>
        <v>1.847412563201189</v>
      </c>
      <c r="T64" s="237">
        <f t="shared" si="0"/>
        <v>1.6800131214670984</v>
      </c>
      <c r="U64" s="7">
        <v>2010</v>
      </c>
      <c r="V64" s="8"/>
      <c r="W64" s="8"/>
      <c r="X64" s="8"/>
    </row>
    <row r="65" spans="1:21" ht="11.85" customHeight="1">
      <c r="A65" s="47">
        <v>2011</v>
      </c>
      <c r="B65" s="237">
        <f t="shared" si="0"/>
        <v>1.7727420963769447</v>
      </c>
      <c r="C65" s="237">
        <f t="shared" si="0"/>
        <v>1.503010737497334</v>
      </c>
      <c r="D65" s="237">
        <f t="shared" si="0"/>
        <v>1.2889041968677333</v>
      </c>
      <c r="E65" s="237">
        <f t="shared" si="0"/>
        <v>-0.2987028704080643</v>
      </c>
      <c r="F65" s="237">
        <f t="shared" si="0"/>
        <v>1.6879876756347159</v>
      </c>
      <c r="G65" s="237">
        <f t="shared" si="0"/>
        <v>1.4738412083985963</v>
      </c>
      <c r="H65" s="237">
        <f t="shared" si="0"/>
        <v>1.391303466235982</v>
      </c>
      <c r="I65" s="237">
        <f t="shared" si="0"/>
        <v>-1.3757762049446853</v>
      </c>
      <c r="J65" s="237">
        <f t="shared" si="0"/>
        <v>1.6550830710011866</v>
      </c>
      <c r="K65" s="237">
        <f t="shared" si="0"/>
        <v>1.545582614507154</v>
      </c>
      <c r="L65" s="237">
        <f t="shared" si="0"/>
        <v>0.9500011111784943</v>
      </c>
      <c r="M65" s="237">
        <f t="shared" si="0"/>
        <v>1.064856004319381</v>
      </c>
      <c r="N65" s="237">
        <f t="shared" si="0"/>
        <v>0.7344774120197997</v>
      </c>
      <c r="O65" s="237">
        <f t="shared" si="0"/>
        <v>-0.2796941647394675</v>
      </c>
      <c r="P65" s="237">
        <f t="shared" si="0"/>
        <v>1.053845736453681</v>
      </c>
      <c r="Q65" s="237">
        <f t="shared" si="0"/>
        <v>0.8049454229312119</v>
      </c>
      <c r="R65" s="237">
        <f t="shared" si="0"/>
        <v>1.2906347445867254</v>
      </c>
      <c r="S65" s="237">
        <f t="shared" si="0"/>
        <v>1.5117967555897849</v>
      </c>
      <c r="T65" s="237">
        <f t="shared" si="0"/>
        <v>0.10857727632232184</v>
      </c>
      <c r="U65" s="7">
        <v>2011</v>
      </c>
    </row>
    <row r="66" spans="1:21" ht="11.85" customHeight="1">
      <c r="A66" s="47">
        <v>2012</v>
      </c>
      <c r="B66" s="237">
        <f t="shared" si="0"/>
        <v>0.3708120155474859</v>
      </c>
      <c r="C66" s="237">
        <f t="shared" si="0"/>
        <v>0.38448740760880185</v>
      </c>
      <c r="D66" s="237">
        <f t="shared" si="0"/>
        <v>0.7140979619369432</v>
      </c>
      <c r="E66" s="237">
        <f t="shared" si="0"/>
        <v>-1.4732216477939062</v>
      </c>
      <c r="F66" s="237">
        <f t="shared" si="0"/>
        <v>0.2841892697021251</v>
      </c>
      <c r="G66" s="237">
        <f t="shared" si="0"/>
        <v>0.8184504013617442</v>
      </c>
      <c r="H66" s="237">
        <f t="shared" si="0"/>
        <v>-0.30897427453322734</v>
      </c>
      <c r="I66" s="237">
        <f t="shared" si="0"/>
        <v>-2.6200892973425454</v>
      </c>
      <c r="J66" s="237">
        <f aca="true" t="shared" si="1" ref="J66:T76">J32*100/J31-100</f>
        <v>0.34534013847947165</v>
      </c>
      <c r="K66" s="237">
        <f t="shared" si="1"/>
        <v>-0.38836162585104717</v>
      </c>
      <c r="L66" s="237">
        <f t="shared" si="1"/>
        <v>-0.5440176712461664</v>
      </c>
      <c r="M66" s="237">
        <f t="shared" si="1"/>
        <v>-1.3697821175727398</v>
      </c>
      <c r="N66" s="237">
        <f t="shared" si="1"/>
        <v>-1.0373357050557672</v>
      </c>
      <c r="O66" s="237">
        <f t="shared" si="1"/>
        <v>-2.0715370086828813</v>
      </c>
      <c r="P66" s="237">
        <f t="shared" si="1"/>
        <v>-0.39048606876488634</v>
      </c>
      <c r="Q66" s="237">
        <f t="shared" si="1"/>
        <v>-1.7047790725660832</v>
      </c>
      <c r="R66" s="237">
        <f t="shared" si="1"/>
        <v>-0.1972564797130758</v>
      </c>
      <c r="S66" s="237">
        <f t="shared" si="1"/>
        <v>0.016675138151640567</v>
      </c>
      <c r="T66" s="237">
        <f t="shared" si="1"/>
        <v>-1.617681854129259</v>
      </c>
      <c r="U66" s="7">
        <v>2012</v>
      </c>
    </row>
    <row r="67" spans="1:21" ht="11.85" customHeight="1">
      <c r="A67" s="47">
        <v>2013</v>
      </c>
      <c r="B67" s="237">
        <f t="shared" si="0"/>
        <v>1.168459469069802</v>
      </c>
      <c r="C67" s="237">
        <f t="shared" si="0"/>
        <v>0.6145759446193466</v>
      </c>
      <c r="D67" s="237">
        <f t="shared" si="0"/>
        <v>0.6439052843705326</v>
      </c>
      <c r="E67" s="237">
        <f t="shared" si="0"/>
        <v>-1.6675419187683076</v>
      </c>
      <c r="F67" s="237">
        <f t="shared" si="0"/>
        <v>-0.7442990234908962</v>
      </c>
      <c r="G67" s="237">
        <f t="shared" si="0"/>
        <v>0.20478416148158374</v>
      </c>
      <c r="H67" s="237">
        <f t="shared" si="0"/>
        <v>-0.35733528354494126</v>
      </c>
      <c r="I67" s="237">
        <f t="shared" si="0"/>
        <v>-2.0989902120296478</v>
      </c>
      <c r="J67" s="237">
        <f t="shared" si="1"/>
        <v>0.36314201542330693</v>
      </c>
      <c r="K67" s="237">
        <f t="shared" si="1"/>
        <v>-0.3489318241396546</v>
      </c>
      <c r="L67" s="237">
        <f t="shared" si="1"/>
        <v>-0.31885439020364004</v>
      </c>
      <c r="M67" s="237">
        <f t="shared" si="1"/>
        <v>-1.6884558134483285</v>
      </c>
      <c r="N67" s="237">
        <f t="shared" si="1"/>
        <v>-0.6436491801241147</v>
      </c>
      <c r="O67" s="237">
        <f t="shared" si="1"/>
        <v>-1.8207131347748629</v>
      </c>
      <c r="P67" s="237">
        <f t="shared" si="1"/>
        <v>-0.6512976851525707</v>
      </c>
      <c r="Q67" s="237">
        <f t="shared" si="1"/>
        <v>-1.6337883395387394</v>
      </c>
      <c r="R67" s="237">
        <f t="shared" si="1"/>
        <v>-0.03696445820607153</v>
      </c>
      <c r="S67" s="237">
        <f t="shared" si="1"/>
        <v>0.1736137085594578</v>
      </c>
      <c r="T67" s="237">
        <f t="shared" si="1"/>
        <v>-1.3969045497822918</v>
      </c>
      <c r="U67" s="7">
        <v>2013</v>
      </c>
    </row>
    <row r="68" spans="1:21" ht="11.85" customHeight="1">
      <c r="A68" s="47">
        <v>2014</v>
      </c>
      <c r="B68" s="237">
        <f t="shared" si="0"/>
        <v>1.3377144230751838</v>
      </c>
      <c r="C68" s="237">
        <f t="shared" si="0"/>
        <v>1.505987793001708</v>
      </c>
      <c r="D68" s="237">
        <f t="shared" si="0"/>
        <v>1.3985303909909845</v>
      </c>
      <c r="E68" s="237">
        <f t="shared" si="0"/>
        <v>0.846454849413675</v>
      </c>
      <c r="F68" s="237">
        <f t="shared" si="0"/>
        <v>-0.22247451695662335</v>
      </c>
      <c r="G68" s="237">
        <f t="shared" si="0"/>
        <v>0.8664471628171526</v>
      </c>
      <c r="H68" s="237">
        <f t="shared" si="0"/>
        <v>1.2160976641987844</v>
      </c>
      <c r="I68" s="237">
        <f t="shared" si="0"/>
        <v>1.2500105988990384</v>
      </c>
      <c r="J68" s="237">
        <f t="shared" si="1"/>
        <v>0.801696388743153</v>
      </c>
      <c r="K68" s="237">
        <f t="shared" si="1"/>
        <v>1.4626116999819914</v>
      </c>
      <c r="L68" s="237">
        <f t="shared" si="1"/>
        <v>1.6397181613267122</v>
      </c>
      <c r="M68" s="237">
        <f t="shared" si="1"/>
        <v>0.3666905083953509</v>
      </c>
      <c r="N68" s="237">
        <f t="shared" si="1"/>
        <v>0.6268893284816244</v>
      </c>
      <c r="O68" s="237">
        <f t="shared" si="1"/>
        <v>-0.3685423103477916</v>
      </c>
      <c r="P68" s="237">
        <f t="shared" si="1"/>
        <v>0.8916210613175508</v>
      </c>
      <c r="Q68" s="237">
        <f t="shared" si="1"/>
        <v>-0.2828925831450704</v>
      </c>
      <c r="R68" s="237">
        <f t="shared" si="1"/>
        <v>1.1610851180548138</v>
      </c>
      <c r="S68" s="237">
        <f t="shared" si="1"/>
        <v>1.2827089608090603</v>
      </c>
      <c r="T68" s="237">
        <f t="shared" si="1"/>
        <v>0.4090990477645704</v>
      </c>
      <c r="U68" s="7">
        <v>2014</v>
      </c>
    </row>
    <row r="69" spans="1:21" ht="11.85" customHeight="1">
      <c r="A69" s="47">
        <v>2015</v>
      </c>
      <c r="B69" s="237">
        <f t="shared" si="0"/>
        <v>0.9332813020565425</v>
      </c>
      <c r="C69" s="237">
        <f t="shared" si="0"/>
        <v>1.5474368397367328</v>
      </c>
      <c r="D69" s="237">
        <f t="shared" si="0"/>
        <v>1.7875829769041616</v>
      </c>
      <c r="E69" s="237">
        <f t="shared" si="0"/>
        <v>0.6469716069128282</v>
      </c>
      <c r="F69" s="237">
        <f t="shared" si="0"/>
        <v>1.1619244129768873</v>
      </c>
      <c r="G69" s="237">
        <f t="shared" si="0"/>
        <v>0.7054801634109964</v>
      </c>
      <c r="H69" s="237">
        <f t="shared" si="0"/>
        <v>0.9107843421281956</v>
      </c>
      <c r="I69" s="237">
        <f t="shared" si="0"/>
        <v>0.743184835940113</v>
      </c>
      <c r="J69" s="237">
        <f t="shared" si="1"/>
        <v>0.8755712245495317</v>
      </c>
      <c r="K69" s="237">
        <f t="shared" si="1"/>
        <v>1.1252286568306857</v>
      </c>
      <c r="L69" s="237">
        <f t="shared" si="1"/>
        <v>0.6989322167204648</v>
      </c>
      <c r="M69" s="237">
        <f t="shared" si="1"/>
        <v>0.820451742366302</v>
      </c>
      <c r="N69" s="237">
        <f t="shared" si="1"/>
        <v>-0.12571699843408624</v>
      </c>
      <c r="O69" s="237">
        <f t="shared" si="1"/>
        <v>-0.09441076079055222</v>
      </c>
      <c r="P69" s="237">
        <f t="shared" si="1"/>
        <v>0.6951936009814546</v>
      </c>
      <c r="Q69" s="237">
        <f t="shared" si="1"/>
        <v>0.247030594739158</v>
      </c>
      <c r="R69" s="237">
        <f t="shared" si="1"/>
        <v>0.9774945063717553</v>
      </c>
      <c r="S69" s="237">
        <f t="shared" si="1"/>
        <v>1.0722744812728706</v>
      </c>
      <c r="T69" s="237">
        <f t="shared" si="1"/>
        <v>0.19779144120444414</v>
      </c>
      <c r="U69" s="7">
        <v>2015</v>
      </c>
    </row>
    <row r="70" spans="1:21" ht="11.85" customHeight="1">
      <c r="A70" s="47">
        <v>2016</v>
      </c>
      <c r="B70" s="237">
        <f t="shared" si="0"/>
        <v>0.8436274638000185</v>
      </c>
      <c r="C70" s="237">
        <f t="shared" si="0"/>
        <v>0.9166795532859453</v>
      </c>
      <c r="D70" s="237">
        <f t="shared" si="0"/>
        <v>2.448456485191471</v>
      </c>
      <c r="E70" s="237">
        <f t="shared" si="0"/>
        <v>0.27524182628407345</v>
      </c>
      <c r="F70" s="237">
        <f t="shared" si="0"/>
        <v>0.7119579192636252</v>
      </c>
      <c r="G70" s="237">
        <f t="shared" si="0"/>
        <v>2.1645293506930443</v>
      </c>
      <c r="H70" s="237">
        <f t="shared" si="0"/>
        <v>1.4662512820084288</v>
      </c>
      <c r="I70" s="237">
        <f t="shared" si="0"/>
        <v>-0.5164008770779276</v>
      </c>
      <c r="J70" s="237">
        <f t="shared" si="1"/>
        <v>1.2558831934586436</v>
      </c>
      <c r="K70" s="237">
        <f t="shared" si="1"/>
        <v>0.7274947860150149</v>
      </c>
      <c r="L70" s="237">
        <f t="shared" si="1"/>
        <v>0.4754317368059304</v>
      </c>
      <c r="M70" s="237">
        <f t="shared" si="1"/>
        <v>0.46511432602513025</v>
      </c>
      <c r="N70" s="237">
        <f t="shared" si="1"/>
        <v>0.08955915965536576</v>
      </c>
      <c r="O70" s="237">
        <f t="shared" si="1"/>
        <v>-0.7148301785784668</v>
      </c>
      <c r="P70" s="237">
        <f t="shared" si="1"/>
        <v>1.4716349372373827</v>
      </c>
      <c r="Q70" s="237">
        <f t="shared" si="1"/>
        <v>-0.9569598286979044</v>
      </c>
      <c r="R70" s="237">
        <f t="shared" si="1"/>
        <v>0.8629665544221155</v>
      </c>
      <c r="S70" s="237">
        <f t="shared" si="1"/>
        <v>0.9776637401034947</v>
      </c>
      <c r="T70" s="237">
        <f t="shared" si="1"/>
        <v>-0.2763567608566717</v>
      </c>
      <c r="U70" s="7">
        <v>2016</v>
      </c>
    </row>
    <row r="71" spans="1:21" ht="11.85" customHeight="1">
      <c r="A71" s="47">
        <v>2017</v>
      </c>
      <c r="B71" s="237">
        <f t="shared" si="0"/>
        <v>1.0479611309335723</v>
      </c>
      <c r="C71" s="237">
        <f t="shared" si="0"/>
        <v>1.032495231569868</v>
      </c>
      <c r="D71" s="237">
        <f t="shared" si="0"/>
        <v>2.776721032224131</v>
      </c>
      <c r="E71" s="237">
        <f t="shared" si="0"/>
        <v>0.8948316369891955</v>
      </c>
      <c r="F71" s="237">
        <f t="shared" si="0"/>
        <v>0.9379347718473667</v>
      </c>
      <c r="G71" s="237">
        <f t="shared" si="0"/>
        <v>1.1363976009947976</v>
      </c>
      <c r="H71" s="237">
        <f aca="true" t="shared" si="2" ref="H71:I76">H37*100/H36-100</f>
        <v>1.13589382248594</v>
      </c>
      <c r="I71" s="237">
        <f t="shared" si="2"/>
        <v>0.97846522358752</v>
      </c>
      <c r="J71" s="237">
        <f t="shared" si="1"/>
        <v>0.48920716723868907</v>
      </c>
      <c r="K71" s="237">
        <f t="shared" si="1"/>
        <v>0.771973904898914</v>
      </c>
      <c r="L71" s="237">
        <f t="shared" si="1"/>
        <v>0.20561040451596568</v>
      </c>
      <c r="M71" s="237">
        <f t="shared" si="1"/>
        <v>0.18167354211858822</v>
      </c>
      <c r="N71" s="237">
        <f t="shared" si="1"/>
        <v>0.6321271032609843</v>
      </c>
      <c r="O71" s="237">
        <f t="shared" si="1"/>
        <v>-0.24120111999430094</v>
      </c>
      <c r="P71" s="237">
        <f t="shared" si="1"/>
        <v>0.9382341353800427</v>
      </c>
      <c r="Q71" s="237">
        <f t="shared" si="1"/>
        <v>-0.2513563026332548</v>
      </c>
      <c r="R71" s="237">
        <f t="shared" si="1"/>
        <v>0.8818923063867175</v>
      </c>
      <c r="S71" s="237">
        <f t="shared" si="1"/>
        <v>0.8586814533543645</v>
      </c>
      <c r="T71" s="237">
        <f t="shared" si="1"/>
        <v>0.41935779777048765</v>
      </c>
      <c r="U71" s="7">
        <v>2017</v>
      </c>
    </row>
    <row r="72" spans="1:21" ht="11.85" customHeight="1">
      <c r="A72" s="47">
        <v>2018</v>
      </c>
      <c r="B72" s="237">
        <f aca="true" t="shared" si="3" ref="B72:G76">B38*100/B37-100</f>
        <v>1.3329376558211408</v>
      </c>
      <c r="C72" s="237">
        <f t="shared" si="3"/>
        <v>1.425820392427454</v>
      </c>
      <c r="D72" s="237">
        <f t="shared" si="3"/>
        <v>1.9578797643831223</v>
      </c>
      <c r="E72" s="237">
        <f t="shared" si="3"/>
        <v>-0.32720174113228495</v>
      </c>
      <c r="F72" s="237">
        <f t="shared" si="3"/>
        <v>0.7609273608623113</v>
      </c>
      <c r="G72" s="237">
        <f t="shared" si="3"/>
        <v>0.295697635645638</v>
      </c>
      <c r="H72" s="237">
        <f t="shared" si="2"/>
        <v>0.8678599323174438</v>
      </c>
      <c r="I72" s="237">
        <f t="shared" si="2"/>
        <v>-0.10086113527161444</v>
      </c>
      <c r="J72" s="237">
        <f t="shared" si="1"/>
        <v>0.576850430680949</v>
      </c>
      <c r="K72" s="237">
        <f t="shared" si="1"/>
        <v>0.7902087977460042</v>
      </c>
      <c r="L72" s="237">
        <f t="shared" si="1"/>
        <v>0.5029638746954816</v>
      </c>
      <c r="M72" s="237">
        <f t="shared" si="1"/>
        <v>-0.31888189688140756</v>
      </c>
      <c r="N72" s="237">
        <f t="shared" si="1"/>
        <v>-0.5616468818803213</v>
      </c>
      <c r="O72" s="237">
        <f t="shared" si="1"/>
        <v>-0.8060848707499986</v>
      </c>
      <c r="P72" s="237">
        <f t="shared" si="1"/>
        <v>0.7282666160022444</v>
      </c>
      <c r="Q72" s="237">
        <f t="shared" si="1"/>
        <v>-1.2824627906595083</v>
      </c>
      <c r="R72" s="237">
        <f t="shared" si="1"/>
        <v>0.7726123514577097</v>
      </c>
      <c r="S72" s="237">
        <f t="shared" si="1"/>
        <v>0.9484167333791902</v>
      </c>
      <c r="T72" s="237">
        <f t="shared" si="1"/>
        <v>-0.6279727836780751</v>
      </c>
      <c r="U72" s="7">
        <v>2018</v>
      </c>
    </row>
    <row r="73" spans="1:21" ht="12.75">
      <c r="A73" s="47">
        <v>2019</v>
      </c>
      <c r="B73" s="237">
        <f t="shared" si="3"/>
        <v>-0.17565569703664607</v>
      </c>
      <c r="C73" s="237">
        <f t="shared" si="3"/>
        <v>0.48181522997457193</v>
      </c>
      <c r="D73" s="237">
        <f t="shared" si="3"/>
        <v>1.5984088167848256</v>
      </c>
      <c r="E73" s="237">
        <f t="shared" si="3"/>
        <v>-0.10114111411017745</v>
      </c>
      <c r="F73" s="237">
        <f t="shared" si="3"/>
        <v>0.6315376010793159</v>
      </c>
      <c r="G73" s="237">
        <f t="shared" si="3"/>
        <v>1.0246351648339385</v>
      </c>
      <c r="H73" s="237">
        <f t="shared" si="2"/>
        <v>0.3099178044083999</v>
      </c>
      <c r="I73" s="237">
        <f t="shared" si="2"/>
        <v>-0.1218550311678257</v>
      </c>
      <c r="J73" s="237">
        <f t="shared" si="1"/>
        <v>0.3820407372396062</v>
      </c>
      <c r="K73" s="237">
        <f t="shared" si="1"/>
        <v>0.5369065069790366</v>
      </c>
      <c r="L73" s="237">
        <f t="shared" si="1"/>
        <v>-0.2011817245881815</v>
      </c>
      <c r="M73" s="237">
        <f t="shared" si="1"/>
        <v>-0.3656620841483118</v>
      </c>
      <c r="N73" s="237">
        <f t="shared" si="1"/>
        <v>-0.13995005636924418</v>
      </c>
      <c r="O73" s="237">
        <f t="shared" si="1"/>
        <v>-0.665901882158181</v>
      </c>
      <c r="P73" s="237">
        <f t="shared" si="1"/>
        <v>0.8646697084725332</v>
      </c>
      <c r="Q73" s="237">
        <f t="shared" si="1"/>
        <v>-1.2917429387002244</v>
      </c>
      <c r="R73" s="237">
        <f t="shared" si="1"/>
        <v>0.2929673421968175</v>
      </c>
      <c r="S73" s="237">
        <f t="shared" si="1"/>
        <v>0.3409126444871333</v>
      </c>
      <c r="T73" s="237">
        <f t="shared" si="1"/>
        <v>-0.4207814982901823</v>
      </c>
      <c r="U73" s="7">
        <v>2019</v>
      </c>
    </row>
    <row r="74" spans="1:21" ht="12.75">
      <c r="A74" s="47">
        <v>2020</v>
      </c>
      <c r="B74" s="237">
        <f t="shared" si="3"/>
        <v>-5.904471816491025</v>
      </c>
      <c r="C74" s="237">
        <f t="shared" si="3"/>
        <v>-4.563614342048453</v>
      </c>
      <c r="D74" s="237">
        <f t="shared" si="3"/>
        <v>-4.825770004541226</v>
      </c>
      <c r="E74" s="237">
        <f t="shared" si="3"/>
        <v>-4.111006457058764</v>
      </c>
      <c r="F74" s="237">
        <f t="shared" si="3"/>
        <v>-4.496540535220021</v>
      </c>
      <c r="G74" s="237">
        <f t="shared" si="3"/>
        <v>-4.50619909868314</v>
      </c>
      <c r="H74" s="237">
        <f t="shared" si="2"/>
        <v>-4.861899520743236</v>
      </c>
      <c r="I74" s="237">
        <f t="shared" si="2"/>
        <v>-4.124259477171776</v>
      </c>
      <c r="J74" s="237">
        <f t="shared" si="1"/>
        <v>-4.603286401635046</v>
      </c>
      <c r="K74" s="237">
        <f t="shared" si="1"/>
        <v>-3.9886661274652653</v>
      </c>
      <c r="L74" s="237">
        <f t="shared" si="1"/>
        <v>-4.652311098406713</v>
      </c>
      <c r="M74" s="237">
        <f t="shared" si="1"/>
        <v>-5.691993822121347</v>
      </c>
      <c r="N74" s="237">
        <f t="shared" si="1"/>
        <v>-4.419853234559724</v>
      </c>
      <c r="O74" s="237">
        <f t="shared" si="1"/>
        <v>-4.462214128639246</v>
      </c>
      <c r="P74" s="237">
        <f t="shared" si="1"/>
        <v>-3.4294863977104626</v>
      </c>
      <c r="Q74" s="237">
        <f t="shared" si="1"/>
        <v>-5.031491872739153</v>
      </c>
      <c r="R74" s="237">
        <f t="shared" si="1"/>
        <v>-4.632772015481649</v>
      </c>
      <c r="S74" s="237">
        <f t="shared" si="1"/>
        <v>-4.654755508983897</v>
      </c>
      <c r="T74" s="237">
        <f t="shared" si="1"/>
        <v>-4.437284784615258</v>
      </c>
      <c r="U74" s="7">
        <v>2020</v>
      </c>
    </row>
    <row r="75" spans="1:21" ht="12.75">
      <c r="A75" s="47">
        <v>2021</v>
      </c>
      <c r="B75" s="237">
        <f t="shared" si="3"/>
        <v>2.021521601884615</v>
      </c>
      <c r="C75" s="237">
        <f t="shared" si="3"/>
        <v>1.713418626788993</v>
      </c>
      <c r="D75" s="237">
        <f t="shared" si="3"/>
        <v>3.036399246039835</v>
      </c>
      <c r="E75" s="237">
        <f t="shared" si="3"/>
        <v>1.7579491389347055</v>
      </c>
      <c r="F75" s="237">
        <f t="shared" si="3"/>
        <v>1.5846981912264084</v>
      </c>
      <c r="G75" s="237">
        <f t="shared" si="3"/>
        <v>2.634339075491752</v>
      </c>
      <c r="H75" s="237">
        <f t="shared" si="2"/>
        <v>1.8391613821439705</v>
      </c>
      <c r="I75" s="237">
        <f t="shared" si="2"/>
        <v>0.7266044888010867</v>
      </c>
      <c r="J75" s="237">
        <f t="shared" si="1"/>
        <v>1.6271059473957337</v>
      </c>
      <c r="K75" s="237">
        <f t="shared" si="1"/>
        <v>1.74255346751103</v>
      </c>
      <c r="L75" s="237">
        <f t="shared" si="1"/>
        <v>1.3964023658334384</v>
      </c>
      <c r="M75" s="237">
        <f t="shared" si="1"/>
        <v>1.22923010908508</v>
      </c>
      <c r="N75" s="237">
        <f t="shared" si="1"/>
        <v>0.952699147317631</v>
      </c>
      <c r="O75" s="237">
        <f t="shared" si="1"/>
        <v>0.9475906932822653</v>
      </c>
      <c r="P75" s="237">
        <f t="shared" si="1"/>
        <v>2.1028564813475015</v>
      </c>
      <c r="Q75" s="237">
        <f t="shared" si="1"/>
        <v>0.33266728944252577</v>
      </c>
      <c r="R75" s="237">
        <f t="shared" si="1"/>
        <v>1.7416384017951714</v>
      </c>
      <c r="S75" s="237">
        <f t="shared" si="1"/>
        <v>1.79874649295202</v>
      </c>
      <c r="T75" s="237">
        <f t="shared" si="1"/>
        <v>0.9687785116705783</v>
      </c>
      <c r="U75" s="7">
        <v>2021</v>
      </c>
    </row>
    <row r="76" spans="1:21" ht="12.75">
      <c r="A76" s="47">
        <v>2022</v>
      </c>
      <c r="B76" s="237">
        <f t="shared" si="3"/>
        <v>2.1022181131502293</v>
      </c>
      <c r="C76" s="237">
        <f t="shared" si="3"/>
        <v>0.901606364598436</v>
      </c>
      <c r="D76" s="237">
        <f t="shared" si="3"/>
        <v>2.646389882692816</v>
      </c>
      <c r="E76" s="237">
        <f t="shared" si="3"/>
        <v>-1.0554856140773694</v>
      </c>
      <c r="F76" s="237">
        <f t="shared" si="3"/>
        <v>2.6896400927100217</v>
      </c>
      <c r="G76" s="237">
        <f t="shared" si="3"/>
        <v>2.4454391705990304</v>
      </c>
      <c r="H76" s="237">
        <f t="shared" si="2"/>
        <v>2.6032328022709805</v>
      </c>
      <c r="I76" s="237">
        <f t="shared" si="2"/>
        <v>-0.44913436436085874</v>
      </c>
      <c r="J76" s="237">
        <f t="shared" si="1"/>
        <v>1.553787076930277</v>
      </c>
      <c r="K76" s="237">
        <f t="shared" si="1"/>
        <v>1.8103254706121419</v>
      </c>
      <c r="L76" s="237">
        <f t="shared" si="1"/>
        <v>1.9302773966320927</v>
      </c>
      <c r="M76" s="237">
        <f t="shared" si="1"/>
        <v>0.979627157922522</v>
      </c>
      <c r="N76" s="237">
        <f t="shared" si="1"/>
        <v>-0.9371886254661348</v>
      </c>
      <c r="O76" s="237">
        <f t="shared" si="1"/>
        <v>-2.3414340498602257</v>
      </c>
      <c r="P76" s="237">
        <f t="shared" si="1"/>
        <v>1.1145251079944245</v>
      </c>
      <c r="Q76" s="237">
        <f t="shared" si="1"/>
        <v>-1.1995698854795336</v>
      </c>
      <c r="R76" s="237">
        <f t="shared" si="1"/>
        <v>1.3643349897520949</v>
      </c>
      <c r="S76" s="237">
        <f t="shared" si="1"/>
        <v>1.7168851979877502</v>
      </c>
      <c r="T76" s="237">
        <f t="shared" si="1"/>
        <v>-1.1786946143581076</v>
      </c>
      <c r="U76" s="7">
        <v>2022</v>
      </c>
    </row>
  </sheetData>
  <mergeCells count="25">
    <mergeCell ref="L9:T9"/>
    <mergeCell ref="B9:K9"/>
    <mergeCell ref="B44:K44"/>
    <mergeCell ref="L44:T44"/>
    <mergeCell ref="S5:S7"/>
    <mergeCell ref="T5:T7"/>
    <mergeCell ref="G5:G7"/>
    <mergeCell ref="H5:H7"/>
    <mergeCell ref="I5:I7"/>
    <mergeCell ref="J5:J7"/>
    <mergeCell ref="U5:U7"/>
    <mergeCell ref="M5:M7"/>
    <mergeCell ref="N5:N7"/>
    <mergeCell ref="O5:O7"/>
    <mergeCell ref="P5:P7"/>
    <mergeCell ref="Q5:Q7"/>
    <mergeCell ref="R5:R7"/>
    <mergeCell ref="K5:K7"/>
    <mergeCell ref="L5:L7"/>
    <mergeCell ref="A5:A7"/>
    <mergeCell ref="B5:B7"/>
    <mergeCell ref="C5:C7"/>
    <mergeCell ref="D5:D7"/>
    <mergeCell ref="E5:E7"/>
    <mergeCell ref="F5:F7"/>
  </mergeCells>
  <printOptions horizontalCentered="1"/>
  <pageMargins left="0.7086614173228347" right="0.7086614173228347" top="0.5905511811023623" bottom="0.7086614173228347" header="0.07874015748031496" footer="0.07874015748031496"/>
  <pageSetup horizontalDpi="600" verticalDpi="600" orientation="portrait" paperSize="9" scale="86" r:id="rId1"/>
  <headerFooter differentOddEven="1">
    <oddHeader>&amp;C48</oddHeader>
    <evenHeader>&amp;C49</evenHeader>
  </headerFooter>
  <colBreaks count="1" manualBreakCount="1">
    <brk id="11" max="16383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BC93"/>
  <sheetViews>
    <sheetView workbookViewId="0" topLeftCell="A1">
      <pane ySplit="7" topLeftCell="A8" activePane="bottomLeft" state="frozen"/>
      <selection pane="topLeft" activeCell="E29" sqref="E29"/>
      <selection pane="bottomLeft" activeCell="V1" sqref="V1"/>
    </sheetView>
  </sheetViews>
  <sheetFormatPr defaultColWidth="11.421875" defaultRowHeight="12.75"/>
  <cols>
    <col min="1" max="1" width="5.57421875" style="5" customWidth="1"/>
    <col min="2" max="9" width="8.8515625" style="5" customWidth="1"/>
    <col min="10" max="12" width="8.8515625" style="29" customWidth="1"/>
    <col min="13" max="17" width="8.8515625" style="5" customWidth="1"/>
    <col min="18" max="20" width="10.7109375" style="5" customWidth="1"/>
    <col min="21" max="21" width="5.57421875" style="40" customWidth="1"/>
    <col min="22" max="16384" width="11.421875" style="5" customWidth="1"/>
  </cols>
  <sheetData>
    <row r="1" spans="1:21" ht="7.5" customHeight="1">
      <c r="A1" s="11"/>
      <c r="U1" s="13"/>
    </row>
    <row r="2" ht="7.5" customHeight="1"/>
    <row r="3" spans="11:21" s="30" customFormat="1" ht="15.2" customHeight="1">
      <c r="K3" s="199" t="s">
        <v>295</v>
      </c>
      <c r="L3" s="198" t="s">
        <v>284</v>
      </c>
      <c r="U3" s="33"/>
    </row>
    <row r="4" spans="1:21" s="35" customFormat="1" ht="11.85" customHeight="1">
      <c r="A4" s="34"/>
      <c r="E4" s="34"/>
      <c r="I4" s="34"/>
      <c r="J4" s="36"/>
      <c r="K4" s="37"/>
      <c r="L4" s="38"/>
      <c r="U4" s="39"/>
    </row>
    <row r="5" spans="1:21" s="40" customFormat="1" ht="12.75" customHeight="1">
      <c r="A5" s="415" t="s">
        <v>0</v>
      </c>
      <c r="B5" s="413" t="s">
        <v>12</v>
      </c>
      <c r="C5" s="413" t="s">
        <v>9</v>
      </c>
      <c r="D5" s="413" t="s">
        <v>92</v>
      </c>
      <c r="E5" s="410" t="s">
        <v>13</v>
      </c>
      <c r="F5" s="413" t="s">
        <v>14</v>
      </c>
      <c r="G5" s="413" t="s">
        <v>15</v>
      </c>
      <c r="H5" s="413" t="s">
        <v>16</v>
      </c>
      <c r="I5" s="413" t="s">
        <v>17</v>
      </c>
      <c r="J5" s="413" t="s">
        <v>18</v>
      </c>
      <c r="K5" s="413" t="s">
        <v>19</v>
      </c>
      <c r="L5" s="413" t="s">
        <v>20</v>
      </c>
      <c r="M5" s="413" t="s">
        <v>21</v>
      </c>
      <c r="N5" s="413" t="s">
        <v>22</v>
      </c>
      <c r="O5" s="413" t="s">
        <v>23</v>
      </c>
      <c r="P5" s="413" t="s">
        <v>24</v>
      </c>
      <c r="Q5" s="413" t="s">
        <v>25</v>
      </c>
      <c r="R5" s="413" t="s">
        <v>276</v>
      </c>
      <c r="S5" s="414" t="s">
        <v>285</v>
      </c>
      <c r="T5" s="414" t="s">
        <v>286</v>
      </c>
      <c r="U5" s="349" t="s">
        <v>0</v>
      </c>
    </row>
    <row r="6" spans="1:21" s="40" customFormat="1" ht="12.75" customHeight="1">
      <c r="A6" s="416"/>
      <c r="B6" s="413"/>
      <c r="C6" s="413"/>
      <c r="D6" s="413"/>
      <c r="E6" s="411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4"/>
      <c r="T6" s="414"/>
      <c r="U6" s="408"/>
    </row>
    <row r="7" spans="1:21" s="41" customFormat="1" ht="12.75" customHeight="1">
      <c r="A7" s="417"/>
      <c r="B7" s="413"/>
      <c r="C7" s="413"/>
      <c r="D7" s="413"/>
      <c r="E7" s="412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4"/>
      <c r="T7" s="414"/>
      <c r="U7" s="409"/>
    </row>
    <row r="8" spans="4:21" s="35" customFormat="1" ht="6.2" customHeight="1">
      <c r="D8" s="42"/>
      <c r="E8" s="42"/>
      <c r="G8" s="42"/>
      <c r="I8" s="42"/>
      <c r="J8" s="42"/>
      <c r="K8" s="42"/>
      <c r="L8" s="42"/>
      <c r="M8" s="42"/>
      <c r="O8" s="42"/>
      <c r="S8" s="42"/>
      <c r="U8" s="39"/>
    </row>
    <row r="9" spans="2:20" s="34" customFormat="1" ht="12.75" customHeight="1">
      <c r="B9" s="365" t="s">
        <v>452</v>
      </c>
      <c r="C9" s="365"/>
      <c r="D9" s="365"/>
      <c r="E9" s="365"/>
      <c r="F9" s="365"/>
      <c r="G9" s="365"/>
      <c r="H9" s="365"/>
      <c r="I9" s="365"/>
      <c r="J9" s="365"/>
      <c r="K9" s="365"/>
      <c r="L9" s="365" t="s">
        <v>452</v>
      </c>
      <c r="M9" s="365"/>
      <c r="N9" s="365"/>
      <c r="O9" s="365"/>
      <c r="P9" s="365"/>
      <c r="Q9" s="365"/>
      <c r="R9" s="365"/>
      <c r="S9" s="365"/>
      <c r="T9" s="365"/>
    </row>
    <row r="10" spans="1:21" s="34" customFormat="1" ht="6.2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</row>
    <row r="11" spans="1:21" s="34" customFormat="1" ht="11.85" customHeight="1">
      <c r="A11" s="2" t="s">
        <v>138</v>
      </c>
      <c r="B11" s="87">
        <v>9903.993</v>
      </c>
      <c r="C11" s="44">
        <v>11517.837</v>
      </c>
      <c r="D11" s="44">
        <v>3436.167</v>
      </c>
      <c r="E11" s="44">
        <v>2559.755</v>
      </c>
      <c r="F11" s="44">
        <v>682.441</v>
      </c>
      <c r="G11" s="44">
        <v>1658.748</v>
      </c>
      <c r="H11" s="44">
        <v>5797.852</v>
      </c>
      <c r="I11" s="44">
        <v>1907.172</v>
      </c>
      <c r="J11" s="44">
        <v>7427.685</v>
      </c>
      <c r="K11" s="44">
        <v>17421.297</v>
      </c>
      <c r="L11" s="44">
        <v>3792.111</v>
      </c>
      <c r="M11" s="44">
        <v>1074.459</v>
      </c>
      <c r="N11" s="44">
        <v>4719.475</v>
      </c>
      <c r="O11" s="44">
        <v>2847.691</v>
      </c>
      <c r="P11" s="44">
        <v>2636.083</v>
      </c>
      <c r="Q11" s="44">
        <v>2590.644</v>
      </c>
      <c r="R11" s="44">
        <v>79973.41</v>
      </c>
      <c r="S11" s="44">
        <v>61912.506</v>
      </c>
      <c r="T11" s="44">
        <v>14624.737</v>
      </c>
      <c r="U11" s="3" t="s">
        <v>138</v>
      </c>
    </row>
    <row r="12" spans="1:21" s="34" customFormat="1" ht="11.85" customHeight="1">
      <c r="A12" s="2" t="s">
        <v>139</v>
      </c>
      <c r="B12" s="87">
        <v>10050.431</v>
      </c>
      <c r="C12" s="44">
        <v>11668.829</v>
      </c>
      <c r="D12" s="44">
        <v>3444.403</v>
      </c>
      <c r="E12" s="44">
        <v>2540.179</v>
      </c>
      <c r="F12" s="44">
        <v>684.041</v>
      </c>
      <c r="G12" s="44">
        <v>1673.042</v>
      </c>
      <c r="H12" s="44">
        <v>5872.244</v>
      </c>
      <c r="I12" s="44">
        <v>1876.499</v>
      </c>
      <c r="J12" s="44">
        <v>7515.146</v>
      </c>
      <c r="K12" s="44">
        <v>17568.618</v>
      </c>
      <c r="L12" s="44">
        <v>3850.302</v>
      </c>
      <c r="M12" s="44">
        <v>1079.042</v>
      </c>
      <c r="N12" s="44">
        <v>4653.558</v>
      </c>
      <c r="O12" s="44">
        <v>2807.361</v>
      </c>
      <c r="P12" s="44">
        <v>2660.189</v>
      </c>
      <c r="Q12" s="44">
        <v>2555.93</v>
      </c>
      <c r="R12" s="44">
        <v>80499.814</v>
      </c>
      <c r="S12" s="44">
        <v>62621.884</v>
      </c>
      <c r="T12" s="44">
        <v>14433.527</v>
      </c>
      <c r="U12" s="3" t="s">
        <v>139</v>
      </c>
    </row>
    <row r="13" spans="1:21" s="34" customFormat="1" ht="11.85" customHeight="1">
      <c r="A13" s="2" t="s">
        <v>140</v>
      </c>
      <c r="B13" s="87">
        <v>10149.337</v>
      </c>
      <c r="C13" s="44">
        <v>11792.699</v>
      </c>
      <c r="D13" s="44">
        <v>3450.687</v>
      </c>
      <c r="E13" s="44">
        <v>2535.543</v>
      </c>
      <c r="F13" s="44">
        <v>683.258</v>
      </c>
      <c r="G13" s="44">
        <v>1685.885</v>
      </c>
      <c r="H13" s="44">
        <v>5931.69</v>
      </c>
      <c r="I13" s="44">
        <v>1851.229</v>
      </c>
      <c r="J13" s="44">
        <v>7594.322</v>
      </c>
      <c r="K13" s="44">
        <v>17676.014</v>
      </c>
      <c r="L13" s="44">
        <v>3902.079</v>
      </c>
      <c r="M13" s="44">
        <v>1081.931</v>
      </c>
      <c r="N13" s="44">
        <v>4613.834</v>
      </c>
      <c r="O13" s="44">
        <v>2782.821</v>
      </c>
      <c r="P13" s="44">
        <v>2680.792</v>
      </c>
      <c r="Q13" s="44">
        <v>2534.356</v>
      </c>
      <c r="R13" s="44">
        <v>80946.477</v>
      </c>
      <c r="S13" s="44">
        <v>63178.007</v>
      </c>
      <c r="T13" s="44">
        <v>14317.783</v>
      </c>
      <c r="U13" s="3" t="s">
        <v>140</v>
      </c>
    </row>
    <row r="14" spans="1:21" s="34" customFormat="1" ht="11.85" customHeight="1">
      <c r="A14" s="2" t="s">
        <v>141</v>
      </c>
      <c r="B14" s="87">
        <v>10195.294</v>
      </c>
      <c r="C14" s="44">
        <v>11859.864</v>
      </c>
      <c r="D14" s="44">
        <v>3445.135</v>
      </c>
      <c r="E14" s="44">
        <v>2530.487</v>
      </c>
      <c r="F14" s="44">
        <v>679.889</v>
      </c>
      <c r="G14" s="44">
        <v>1690.349</v>
      </c>
      <c r="H14" s="44">
        <v>5955.429</v>
      </c>
      <c r="I14" s="44">
        <v>1833.635</v>
      </c>
      <c r="J14" s="44">
        <v>7656.23</v>
      </c>
      <c r="K14" s="44">
        <v>17728.413</v>
      </c>
      <c r="L14" s="44">
        <v>3936.855</v>
      </c>
      <c r="M14" s="44">
        <v>1081.159</v>
      </c>
      <c r="N14" s="44">
        <v>4581.487</v>
      </c>
      <c r="O14" s="44">
        <v>2762.081</v>
      </c>
      <c r="P14" s="44">
        <v>2692.888</v>
      </c>
      <c r="Q14" s="44">
        <v>2518.293</v>
      </c>
      <c r="R14" s="44">
        <v>81147.488</v>
      </c>
      <c r="S14" s="44">
        <v>63476.37</v>
      </c>
      <c r="T14" s="44">
        <v>14225.983</v>
      </c>
      <c r="U14" s="3" t="s">
        <v>141</v>
      </c>
    </row>
    <row r="15" spans="1:21" s="34" customFormat="1" ht="11.85" customHeight="1">
      <c r="A15" s="2" t="s">
        <v>142</v>
      </c>
      <c r="B15" s="87">
        <v>10223.065</v>
      </c>
      <c r="C15" s="44">
        <v>11916.978</v>
      </c>
      <c r="D15" s="44">
        <v>3434.19</v>
      </c>
      <c r="E15" s="44">
        <v>2530.595</v>
      </c>
      <c r="F15" s="44">
        <v>677.759</v>
      </c>
      <c r="G15" s="44">
        <v>1688.99</v>
      </c>
      <c r="H15" s="44">
        <v>5971.741</v>
      </c>
      <c r="I15" s="44">
        <v>1822.162</v>
      </c>
      <c r="J15" s="44">
        <v>7714.591</v>
      </c>
      <c r="K15" s="44">
        <v>17779.94</v>
      </c>
      <c r="L15" s="44">
        <v>3962.363</v>
      </c>
      <c r="M15" s="44">
        <v>1080.271</v>
      </c>
      <c r="N15" s="44">
        <v>4556.622</v>
      </c>
      <c r="O15" s="44">
        <v>2740.714</v>
      </c>
      <c r="P15" s="44">
        <v>2705.986</v>
      </c>
      <c r="Q15" s="44">
        <v>2501.747</v>
      </c>
      <c r="R15" s="44">
        <v>81307.714</v>
      </c>
      <c r="S15" s="44">
        <v>63721.684</v>
      </c>
      <c r="T15" s="44">
        <v>14151.84</v>
      </c>
      <c r="U15" s="3" t="s">
        <v>142</v>
      </c>
    </row>
    <row r="16" spans="1:21" s="34" customFormat="1" ht="11.85" customHeight="1">
      <c r="A16" s="2" t="s">
        <v>143</v>
      </c>
      <c r="B16" s="87">
        <v>10260.068</v>
      </c>
      <c r="C16" s="44">
        <v>11970.304</v>
      </c>
      <c r="D16" s="44">
        <v>3418.359</v>
      </c>
      <c r="E16" s="44">
        <v>2537.1</v>
      </c>
      <c r="F16" s="44">
        <v>676.167</v>
      </c>
      <c r="G16" s="44">
        <v>1686.232</v>
      </c>
      <c r="H16" s="44">
        <v>5990.262</v>
      </c>
      <c r="I16" s="44">
        <v>1813.261</v>
      </c>
      <c r="J16" s="44">
        <v>7756.87</v>
      </c>
      <c r="K16" s="44">
        <v>17830.771</v>
      </c>
      <c r="L16" s="44">
        <v>3986.369</v>
      </c>
      <c r="M16" s="44">
        <v>1079.46</v>
      </c>
      <c r="N16" s="44">
        <v>4532.756</v>
      </c>
      <c r="O16" s="44">
        <v>2720.975</v>
      </c>
      <c r="P16" s="44">
        <v>2721.097</v>
      </c>
      <c r="Q16" s="44">
        <v>2486.356</v>
      </c>
      <c r="R16" s="44">
        <v>81466.407</v>
      </c>
      <c r="S16" s="44">
        <v>63957.6</v>
      </c>
      <c r="T16" s="44">
        <v>14090.448</v>
      </c>
      <c r="U16" s="3" t="s">
        <v>143</v>
      </c>
    </row>
    <row r="17" spans="1:21" s="34" customFormat="1" ht="11.85" customHeight="1">
      <c r="A17" s="2" t="s">
        <v>144</v>
      </c>
      <c r="B17" s="87">
        <v>10285.115</v>
      </c>
      <c r="C17" s="44">
        <v>11999.29</v>
      </c>
      <c r="D17" s="44">
        <v>3386.023</v>
      </c>
      <c r="E17" s="44">
        <v>2550.218</v>
      </c>
      <c r="F17" s="44">
        <v>672.778</v>
      </c>
      <c r="G17" s="44">
        <v>1680.773</v>
      </c>
      <c r="H17" s="44">
        <v>5996.499</v>
      </c>
      <c r="I17" s="44">
        <v>1804.228</v>
      </c>
      <c r="J17" s="44">
        <v>7782.15</v>
      </c>
      <c r="K17" s="44">
        <v>17856.863</v>
      </c>
      <c r="L17" s="44">
        <v>4005.858</v>
      </c>
      <c r="M17" s="44">
        <v>1076.872</v>
      </c>
      <c r="N17" s="44">
        <v>4506.17</v>
      </c>
      <c r="O17" s="44">
        <v>2700.426</v>
      </c>
      <c r="P17" s="44">
        <v>2735.091</v>
      </c>
      <c r="Q17" s="44">
        <v>2471.547</v>
      </c>
      <c r="R17" s="44">
        <v>81509.901</v>
      </c>
      <c r="S17" s="44">
        <v>64091.289</v>
      </c>
      <c r="T17" s="44">
        <v>14032.589</v>
      </c>
      <c r="U17" s="3" t="s">
        <v>144</v>
      </c>
    </row>
    <row r="18" spans="1:21" s="34" customFormat="1" ht="11.85" customHeight="1">
      <c r="A18" s="2" t="s">
        <v>145</v>
      </c>
      <c r="B18" s="87">
        <v>10297.356</v>
      </c>
      <c r="C18" s="44">
        <v>12013.033</v>
      </c>
      <c r="D18" s="44">
        <v>3346.184</v>
      </c>
      <c r="E18" s="44">
        <v>2565.682</v>
      </c>
      <c r="F18" s="44">
        <v>667.429</v>
      </c>
      <c r="G18" s="44">
        <v>1672.855</v>
      </c>
      <c r="H18" s="44">
        <v>5995.771</v>
      </c>
      <c r="I18" s="44">
        <v>1793.604</v>
      </c>
      <c r="J18" s="44">
        <v>7800.632</v>
      </c>
      <c r="K18" s="44">
        <v>17856.086</v>
      </c>
      <c r="L18" s="44">
        <v>4017.59</v>
      </c>
      <c r="M18" s="44">
        <v>1071.092</v>
      </c>
      <c r="N18" s="44">
        <v>4473.695</v>
      </c>
      <c r="O18" s="44">
        <v>2673.944</v>
      </c>
      <c r="P18" s="44">
        <v>2745.476</v>
      </c>
      <c r="Q18" s="44">
        <v>2455.528</v>
      </c>
      <c r="R18" s="44">
        <v>81445.957</v>
      </c>
      <c r="S18" s="44">
        <v>64137.32</v>
      </c>
      <c r="T18" s="44">
        <v>13962.453</v>
      </c>
      <c r="U18" s="3" t="s">
        <v>145</v>
      </c>
    </row>
    <row r="19" spans="1:21" s="34" customFormat="1" ht="11.85" customHeight="1">
      <c r="A19" s="2" t="s">
        <v>146</v>
      </c>
      <c r="B19" s="87">
        <v>10323.511</v>
      </c>
      <c r="C19" s="44">
        <v>12049.674</v>
      </c>
      <c r="D19" s="44">
        <v>3316.773</v>
      </c>
      <c r="E19" s="44">
        <v>2577.158</v>
      </c>
      <c r="F19" s="44">
        <v>661.564</v>
      </c>
      <c r="G19" s="44">
        <v>1668.862</v>
      </c>
      <c r="H19" s="44">
        <v>6001.206</v>
      </c>
      <c r="I19" s="44">
        <v>1782.976</v>
      </c>
      <c r="J19" s="44">
        <v>7820.446</v>
      </c>
      <c r="K19" s="44">
        <v>17853.847</v>
      </c>
      <c r="L19" s="44">
        <v>4023.574</v>
      </c>
      <c r="M19" s="44">
        <v>1065.658</v>
      </c>
      <c r="N19" s="44">
        <v>4438.138</v>
      </c>
      <c r="O19" s="44">
        <v>2645.534</v>
      </c>
      <c r="P19" s="44">
        <v>2754.38</v>
      </c>
      <c r="Q19" s="44">
        <v>2439.104</v>
      </c>
      <c r="R19" s="44">
        <v>81422.405</v>
      </c>
      <c r="S19" s="44">
        <v>64222.722</v>
      </c>
      <c r="T19" s="44">
        <v>13882.91</v>
      </c>
      <c r="U19" s="3" t="s">
        <v>146</v>
      </c>
    </row>
    <row r="20" spans="1:55" s="35" customFormat="1" ht="11.85" customHeight="1">
      <c r="A20" s="2" t="s">
        <v>3</v>
      </c>
      <c r="B20" s="87">
        <v>10359.207</v>
      </c>
      <c r="C20" s="44">
        <v>12113.879</v>
      </c>
      <c r="D20" s="44">
        <v>3298.79</v>
      </c>
      <c r="E20" s="44">
        <v>2580.633</v>
      </c>
      <c r="F20" s="44">
        <v>657.241</v>
      </c>
      <c r="G20" s="44">
        <v>1672.508</v>
      </c>
      <c r="H20" s="44">
        <v>6012.964</v>
      </c>
      <c r="I20" s="44">
        <v>1770.048</v>
      </c>
      <c r="J20" s="44">
        <v>7843.127</v>
      </c>
      <c r="K20" s="44">
        <v>17856.102</v>
      </c>
      <c r="L20" s="44">
        <v>4027.875</v>
      </c>
      <c r="M20" s="44">
        <v>1062.153</v>
      </c>
      <c r="N20" s="44">
        <v>4401.993</v>
      </c>
      <c r="O20" s="44">
        <v>2614.019</v>
      </c>
      <c r="P20" s="44">
        <v>2764.737</v>
      </c>
      <c r="Q20" s="44">
        <v>2421.342</v>
      </c>
      <c r="R20" s="44">
        <v>81456.618</v>
      </c>
      <c r="S20" s="44">
        <v>64369.793</v>
      </c>
      <c r="T20" s="44">
        <v>13788.035</v>
      </c>
      <c r="U20" s="3" t="s">
        <v>3</v>
      </c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</row>
    <row r="21" spans="1:21" ht="11.85" customHeight="1">
      <c r="A21" s="2" t="s">
        <v>38</v>
      </c>
      <c r="B21" s="87">
        <v>10408.221</v>
      </c>
      <c r="C21" s="44">
        <v>12193.45</v>
      </c>
      <c r="D21" s="44">
        <v>3290.244</v>
      </c>
      <c r="E21" s="44">
        <v>2574.385</v>
      </c>
      <c r="F21" s="44">
        <v>655.088</v>
      </c>
      <c r="G21" s="44">
        <v>1679.307</v>
      </c>
      <c r="H21" s="44">
        <v>6021.034</v>
      </c>
      <c r="I21" s="44">
        <v>1753.848</v>
      </c>
      <c r="J21" s="44">
        <v>7863.848</v>
      </c>
      <c r="K21" s="44">
        <v>17867.428</v>
      </c>
      <c r="L21" s="44">
        <v>4036.537</v>
      </c>
      <c r="M21" s="44">
        <v>1058.91</v>
      </c>
      <c r="N21" s="44">
        <v>4359.865</v>
      </c>
      <c r="O21" s="44">
        <v>2577.937</v>
      </c>
      <c r="P21" s="44">
        <v>2776.739</v>
      </c>
      <c r="Q21" s="44">
        <v>2400.432</v>
      </c>
      <c r="R21" s="44">
        <v>81517.273</v>
      </c>
      <c r="S21" s="44">
        <v>64560.562</v>
      </c>
      <c r="T21" s="44">
        <v>13666.467</v>
      </c>
      <c r="U21" s="3" t="s">
        <v>38</v>
      </c>
    </row>
    <row r="22" spans="1:21" ht="11.85" customHeight="1">
      <c r="A22" s="2" t="s">
        <v>39</v>
      </c>
      <c r="B22" s="87">
        <v>10463.329</v>
      </c>
      <c r="C22" s="44">
        <v>12264.21</v>
      </c>
      <c r="D22" s="44">
        <v>3286.131</v>
      </c>
      <c r="E22" s="44">
        <v>2562.424</v>
      </c>
      <c r="F22" s="44">
        <v>655.569</v>
      </c>
      <c r="G22" s="44">
        <v>1681.961</v>
      </c>
      <c r="H22" s="44">
        <v>6027.953</v>
      </c>
      <c r="I22" s="44">
        <v>1736.784</v>
      </c>
      <c r="J22" s="44">
        <v>7882.819</v>
      </c>
      <c r="K22" s="44">
        <v>17885.964</v>
      </c>
      <c r="L22" s="44">
        <v>4047.644</v>
      </c>
      <c r="M22" s="44">
        <v>1056.329</v>
      </c>
      <c r="N22" s="44">
        <v>4317.228</v>
      </c>
      <c r="O22" s="44">
        <v>2542.661</v>
      </c>
      <c r="P22" s="44">
        <v>2788.618</v>
      </c>
      <c r="Q22" s="44">
        <v>2378.752</v>
      </c>
      <c r="R22" s="44">
        <v>81578.376</v>
      </c>
      <c r="S22" s="44">
        <v>64754.396</v>
      </c>
      <c r="T22" s="44">
        <v>13537.849</v>
      </c>
      <c r="U22" s="3" t="s">
        <v>39</v>
      </c>
    </row>
    <row r="23" spans="1:21" ht="11.85" customHeight="1">
      <c r="A23" s="2" t="s">
        <v>42</v>
      </c>
      <c r="B23" s="87">
        <v>10496.201</v>
      </c>
      <c r="C23" s="44">
        <v>12303.616</v>
      </c>
      <c r="D23" s="44">
        <v>3277.073</v>
      </c>
      <c r="E23" s="44">
        <v>2551.055</v>
      </c>
      <c r="F23" s="44">
        <v>656.845</v>
      </c>
      <c r="G23" s="44">
        <v>1681.765</v>
      </c>
      <c r="H23" s="44">
        <v>6029.048</v>
      </c>
      <c r="I23" s="44">
        <v>1721.458</v>
      </c>
      <c r="J23" s="44">
        <v>7893.508</v>
      </c>
      <c r="K23" s="44">
        <v>17885.343</v>
      </c>
      <c r="L23" s="44">
        <v>4051.988</v>
      </c>
      <c r="M23" s="44">
        <v>1053.076</v>
      </c>
      <c r="N23" s="44">
        <v>4281.664</v>
      </c>
      <c r="O23" s="44">
        <v>2511.838</v>
      </c>
      <c r="P23" s="44">
        <v>2796.595</v>
      </c>
      <c r="Q23" s="44">
        <v>2357.638</v>
      </c>
      <c r="R23" s="44">
        <v>81548.711</v>
      </c>
      <c r="S23" s="44">
        <v>64847.985</v>
      </c>
      <c r="T23" s="44">
        <v>13423.653</v>
      </c>
      <c r="U23" s="3" t="s">
        <v>40</v>
      </c>
    </row>
    <row r="24" spans="1:21" ht="11.85" customHeight="1">
      <c r="A24" s="2" t="s">
        <v>41</v>
      </c>
      <c r="B24" s="87">
        <v>10511.635</v>
      </c>
      <c r="C24" s="44">
        <v>12324.663</v>
      </c>
      <c r="D24" s="44">
        <v>3265.862</v>
      </c>
      <c r="E24" s="44">
        <v>2541.652</v>
      </c>
      <c r="F24" s="44">
        <v>656.941</v>
      </c>
      <c r="G24" s="44">
        <v>1680.569</v>
      </c>
      <c r="H24" s="44">
        <v>6027.02</v>
      </c>
      <c r="I24" s="44">
        <v>1707.508</v>
      </c>
      <c r="J24" s="44">
        <v>7896.359</v>
      </c>
      <c r="K24" s="44">
        <v>17870.595</v>
      </c>
      <c r="L24" s="44">
        <v>4053.239</v>
      </c>
      <c r="M24" s="44">
        <v>1048.071</v>
      </c>
      <c r="N24" s="44">
        <v>4251.173</v>
      </c>
      <c r="O24" s="44">
        <v>2482.637</v>
      </c>
      <c r="P24" s="44">
        <v>2801.239</v>
      </c>
      <c r="Q24" s="44">
        <v>2337.297</v>
      </c>
      <c r="R24" s="44">
        <v>81456.46</v>
      </c>
      <c r="S24" s="44">
        <v>64870.331</v>
      </c>
      <c r="T24" s="44">
        <v>13320.267</v>
      </c>
      <c r="U24" s="3" t="s">
        <v>41</v>
      </c>
    </row>
    <row r="25" spans="1:21" ht="11.85" customHeight="1">
      <c r="A25" s="2" t="s">
        <v>43</v>
      </c>
      <c r="B25" s="87">
        <v>10520.716</v>
      </c>
      <c r="C25" s="44">
        <v>12340.259</v>
      </c>
      <c r="D25" s="44">
        <v>3260.453</v>
      </c>
      <c r="E25" s="44">
        <v>2532.106</v>
      </c>
      <c r="F25" s="44">
        <v>656.659</v>
      </c>
      <c r="G25" s="44">
        <v>1681.105</v>
      </c>
      <c r="H25" s="44">
        <v>6023.405</v>
      </c>
      <c r="I25" s="44">
        <v>1693.605</v>
      </c>
      <c r="J25" s="44">
        <v>7889.83</v>
      </c>
      <c r="K25" s="44">
        <v>17845.637</v>
      </c>
      <c r="L25" s="44">
        <v>4052.879</v>
      </c>
      <c r="M25" s="44">
        <v>1041.795</v>
      </c>
      <c r="N25" s="44">
        <v>4223.357</v>
      </c>
      <c r="O25" s="44">
        <v>2454.118</v>
      </c>
      <c r="P25" s="44">
        <v>2804.664</v>
      </c>
      <c r="Q25" s="44">
        <v>2316.076</v>
      </c>
      <c r="R25" s="44">
        <v>81336.664</v>
      </c>
      <c r="S25" s="44">
        <v>64856.949</v>
      </c>
      <c r="T25" s="44">
        <v>13219.262</v>
      </c>
      <c r="U25" s="3" t="s">
        <v>43</v>
      </c>
    </row>
    <row r="26" spans="1:21" ht="11.85" customHeight="1">
      <c r="A26" s="2" t="s">
        <v>96</v>
      </c>
      <c r="B26" s="87">
        <v>10519.031</v>
      </c>
      <c r="C26" s="44">
        <v>12357.658</v>
      </c>
      <c r="D26" s="44">
        <v>3259.825</v>
      </c>
      <c r="E26" s="44">
        <v>2520.187</v>
      </c>
      <c r="F26" s="44">
        <v>656.599</v>
      </c>
      <c r="G26" s="44">
        <v>1686.724</v>
      </c>
      <c r="H26" s="44">
        <v>6007.503</v>
      </c>
      <c r="I26" s="44">
        <v>1679.289</v>
      </c>
      <c r="J26" s="44">
        <v>7874.716</v>
      </c>
      <c r="K26" s="44">
        <v>17808.492</v>
      </c>
      <c r="L26" s="44">
        <v>4048.306</v>
      </c>
      <c r="M26" s="44">
        <v>1034.451</v>
      </c>
      <c r="N26" s="44">
        <v>4196.249</v>
      </c>
      <c r="O26" s="44">
        <v>2426.028</v>
      </c>
      <c r="P26" s="44">
        <v>2805.984</v>
      </c>
      <c r="Q26" s="44">
        <v>2292.097</v>
      </c>
      <c r="R26" s="44">
        <v>81173.139</v>
      </c>
      <c r="S26" s="44">
        <v>64799.464</v>
      </c>
      <c r="T26" s="44">
        <v>13113.85</v>
      </c>
      <c r="U26" s="3" t="s">
        <v>96</v>
      </c>
    </row>
    <row r="27" spans="1:21" ht="11.85" customHeight="1">
      <c r="A27" s="2" t="s">
        <v>100</v>
      </c>
      <c r="B27" s="87">
        <v>10513.652</v>
      </c>
      <c r="C27" s="44">
        <v>12376.335</v>
      </c>
      <c r="D27" s="44">
        <v>3261.282</v>
      </c>
      <c r="E27" s="44">
        <v>2506.394</v>
      </c>
      <c r="F27" s="44">
        <v>655.956</v>
      </c>
      <c r="G27" s="44">
        <v>1696.245</v>
      </c>
      <c r="H27" s="44">
        <v>5992.878</v>
      </c>
      <c r="I27" s="44">
        <v>1664.114</v>
      </c>
      <c r="J27" s="44">
        <v>7857.924</v>
      </c>
      <c r="K27" s="44">
        <v>17763.822</v>
      </c>
      <c r="L27" s="44">
        <v>4041.26</v>
      </c>
      <c r="M27" s="44">
        <v>1026.882</v>
      </c>
      <c r="N27" s="44">
        <v>4165.633</v>
      </c>
      <c r="O27" s="44">
        <v>2395.67</v>
      </c>
      <c r="P27" s="44">
        <v>2806.775</v>
      </c>
      <c r="Q27" s="44">
        <v>2267.483</v>
      </c>
      <c r="R27" s="44">
        <v>80992.305</v>
      </c>
      <c r="S27" s="44">
        <v>64731.729</v>
      </c>
      <c r="T27" s="44">
        <v>12999.294</v>
      </c>
      <c r="U27" s="3" t="s">
        <v>98</v>
      </c>
    </row>
    <row r="28" spans="1:21" ht="11.85" customHeight="1">
      <c r="A28" s="2" t="s">
        <v>102</v>
      </c>
      <c r="B28" s="87">
        <v>10506.228</v>
      </c>
      <c r="C28" s="44">
        <v>12382.624</v>
      </c>
      <c r="D28" s="44">
        <v>3265.743</v>
      </c>
      <c r="E28" s="44">
        <v>2491.829</v>
      </c>
      <c r="F28" s="44">
        <v>654.436</v>
      </c>
      <c r="G28" s="44">
        <v>1701.16</v>
      </c>
      <c r="H28" s="44">
        <v>5982.931</v>
      </c>
      <c r="I28" s="44">
        <v>1647.979</v>
      </c>
      <c r="J28" s="44">
        <v>7834.446</v>
      </c>
      <c r="K28" s="44">
        <v>17701.576</v>
      </c>
      <c r="L28" s="44">
        <v>4028.56</v>
      </c>
      <c r="M28" s="44">
        <v>1019.713</v>
      </c>
      <c r="N28" s="44">
        <v>4133.221</v>
      </c>
      <c r="O28" s="44">
        <v>2363.924</v>
      </c>
      <c r="P28" s="44">
        <v>2805.344</v>
      </c>
      <c r="Q28" s="44">
        <v>2243.793</v>
      </c>
      <c r="R28" s="44">
        <v>80763.507</v>
      </c>
      <c r="S28" s="44">
        <v>64617.018</v>
      </c>
      <c r="T28" s="44">
        <v>12880.746</v>
      </c>
      <c r="U28" s="3" t="s">
        <v>99</v>
      </c>
    </row>
    <row r="29" spans="1:21" ht="11.85" customHeight="1">
      <c r="A29" s="2" t="s">
        <v>104</v>
      </c>
      <c r="B29" s="87">
        <v>10490.973</v>
      </c>
      <c r="C29" s="44">
        <v>12370.44</v>
      </c>
      <c r="D29" s="44">
        <v>3269.418</v>
      </c>
      <c r="E29" s="44">
        <v>2477.796</v>
      </c>
      <c r="F29" s="44">
        <v>653.274</v>
      </c>
      <c r="G29" s="44">
        <v>1698.759</v>
      </c>
      <c r="H29" s="44">
        <v>5972.945</v>
      </c>
      <c r="I29" s="44">
        <v>1632.316</v>
      </c>
      <c r="J29" s="44">
        <v>7807.201</v>
      </c>
      <c r="K29" s="44">
        <v>17625.071</v>
      </c>
      <c r="L29" s="44">
        <v>4011.625</v>
      </c>
      <c r="M29" s="44">
        <v>1011.932</v>
      </c>
      <c r="N29" s="44">
        <v>4103.476</v>
      </c>
      <c r="O29" s="44">
        <v>2334.01</v>
      </c>
      <c r="P29" s="44">
        <v>2801.214</v>
      </c>
      <c r="Q29" s="44">
        <v>2222.106</v>
      </c>
      <c r="R29" s="44">
        <v>80482.556</v>
      </c>
      <c r="S29" s="44">
        <v>64443.434</v>
      </c>
      <c r="T29" s="44">
        <v>12769.704</v>
      </c>
      <c r="U29" s="3" t="s">
        <v>101</v>
      </c>
    </row>
    <row r="30" spans="1:21" ht="11.85" customHeight="1">
      <c r="A30" s="2" t="s">
        <v>137</v>
      </c>
      <c r="B30" s="87">
        <v>10480.445</v>
      </c>
      <c r="C30" s="44">
        <v>12372.805</v>
      </c>
      <c r="D30" s="44">
        <v>3274.204</v>
      </c>
      <c r="E30" s="44">
        <v>2466.296</v>
      </c>
      <c r="F30" s="44">
        <v>652.212</v>
      </c>
      <c r="G30" s="44">
        <v>1701.706</v>
      </c>
      <c r="H30" s="44">
        <v>5969.27</v>
      </c>
      <c r="I30" s="44">
        <v>1619.916</v>
      </c>
      <c r="J30" s="44">
        <v>7786.952</v>
      </c>
      <c r="K30" s="44">
        <v>17566.417</v>
      </c>
      <c r="L30" s="44">
        <v>3998.874</v>
      </c>
      <c r="M30" s="44">
        <v>1004.775</v>
      </c>
      <c r="N30" s="44">
        <v>4077.852</v>
      </c>
      <c r="O30" s="44">
        <v>2308.843</v>
      </c>
      <c r="P30" s="44">
        <v>2799.749</v>
      </c>
      <c r="Q30" s="44">
        <v>2203.757</v>
      </c>
      <c r="R30" s="44">
        <v>80284.073</v>
      </c>
      <c r="S30" s="44">
        <v>64333.205</v>
      </c>
      <c r="T30" s="44">
        <v>12676.664</v>
      </c>
      <c r="U30" s="3" t="s">
        <v>103</v>
      </c>
    </row>
    <row r="31" spans="1:21" ht="11.85" customHeight="1">
      <c r="A31" s="2" t="s">
        <v>105</v>
      </c>
      <c r="B31" s="87">
        <v>10495.473</v>
      </c>
      <c r="C31" s="44">
        <v>12413.388</v>
      </c>
      <c r="D31" s="44">
        <v>3302.174</v>
      </c>
      <c r="E31" s="44">
        <v>2457.211</v>
      </c>
      <c r="F31" s="44">
        <v>651.825</v>
      </c>
      <c r="G31" s="44">
        <v>1711.944</v>
      </c>
      <c r="H31" s="44">
        <v>5981.59</v>
      </c>
      <c r="I31" s="44">
        <v>1610.844</v>
      </c>
      <c r="J31" s="44">
        <v>7776.541</v>
      </c>
      <c r="K31" s="44">
        <v>17545.065</v>
      </c>
      <c r="L31" s="44">
        <v>3992.109</v>
      </c>
      <c r="M31" s="44">
        <v>999.867</v>
      </c>
      <c r="N31" s="44">
        <v>4060.219</v>
      </c>
      <c r="O31" s="44">
        <v>2287.061</v>
      </c>
      <c r="P31" s="44">
        <v>2801.2</v>
      </c>
      <c r="Q31" s="44">
        <v>2188.474</v>
      </c>
      <c r="R31" s="44">
        <v>80274.985</v>
      </c>
      <c r="S31" s="44">
        <v>64369.002</v>
      </c>
      <c r="T31" s="44">
        <v>12603.809</v>
      </c>
      <c r="U31" s="3" t="s">
        <v>105</v>
      </c>
    </row>
    <row r="32" spans="1:21" ht="11.85" customHeight="1">
      <c r="A32" s="2" t="s">
        <v>206</v>
      </c>
      <c r="B32" s="87">
        <v>10540.776</v>
      </c>
      <c r="C32" s="44">
        <v>12481.472</v>
      </c>
      <c r="D32" s="44">
        <v>3350.612</v>
      </c>
      <c r="E32" s="44">
        <v>2451.346</v>
      </c>
      <c r="F32" s="44">
        <v>653.478</v>
      </c>
      <c r="G32" s="44">
        <v>1726.23</v>
      </c>
      <c r="H32" s="44">
        <v>6005.126</v>
      </c>
      <c r="I32" s="44">
        <v>1603.613</v>
      </c>
      <c r="J32" s="44">
        <v>7776.624</v>
      </c>
      <c r="K32" s="44">
        <v>17549.634</v>
      </c>
      <c r="L32" s="44">
        <v>3990.156</v>
      </c>
      <c r="M32" s="44">
        <v>996.071</v>
      </c>
      <c r="N32" s="44">
        <v>4052.193</v>
      </c>
      <c r="O32" s="44">
        <v>2268.065</v>
      </c>
      <c r="P32" s="44">
        <v>2804.399</v>
      </c>
      <c r="Q32" s="44">
        <v>2176.032</v>
      </c>
      <c r="R32" s="44">
        <v>80425.827</v>
      </c>
      <c r="S32" s="44">
        <v>64523.966</v>
      </c>
      <c r="T32" s="44">
        <v>12551.249</v>
      </c>
      <c r="U32" s="3" t="s">
        <v>206</v>
      </c>
    </row>
    <row r="33" spans="1:21" ht="11.85" customHeight="1">
      <c r="A33" s="2" t="s">
        <v>229</v>
      </c>
      <c r="B33" s="87">
        <v>10600.195</v>
      </c>
      <c r="C33" s="44">
        <v>12561.908</v>
      </c>
      <c r="D33" s="44">
        <v>3398.526</v>
      </c>
      <c r="E33" s="44">
        <v>2449.352</v>
      </c>
      <c r="F33" s="44">
        <v>656.083</v>
      </c>
      <c r="G33" s="44">
        <v>1740.307</v>
      </c>
      <c r="H33" s="44">
        <v>6030.953</v>
      </c>
      <c r="I33" s="44">
        <v>1598.416</v>
      </c>
      <c r="J33" s="44">
        <v>7784.777</v>
      </c>
      <c r="K33" s="44">
        <v>17563.093</v>
      </c>
      <c r="L33" s="44">
        <v>3992.322</v>
      </c>
      <c r="M33" s="44">
        <v>992.503</v>
      </c>
      <c r="N33" s="44">
        <v>4048.295</v>
      </c>
      <c r="O33" s="44">
        <v>2251.985</v>
      </c>
      <c r="P33" s="44">
        <v>2811.243</v>
      </c>
      <c r="Q33" s="44">
        <v>2165.65</v>
      </c>
      <c r="R33" s="44">
        <v>80645.608</v>
      </c>
      <c r="S33" s="44">
        <v>64733.384</v>
      </c>
      <c r="T33" s="44">
        <v>12513.698</v>
      </c>
      <c r="U33" s="3" t="s">
        <v>229</v>
      </c>
    </row>
    <row r="34" spans="1:21" ht="11.85" customHeight="1">
      <c r="A34" s="2" t="s">
        <v>233</v>
      </c>
      <c r="B34" s="87">
        <v>10673.961</v>
      </c>
      <c r="C34" s="44">
        <v>12647.906</v>
      </c>
      <c r="D34" s="44">
        <v>3445.839</v>
      </c>
      <c r="E34" s="44">
        <v>2453.533</v>
      </c>
      <c r="F34" s="44">
        <v>659.64</v>
      </c>
      <c r="G34" s="44">
        <v>1754.567</v>
      </c>
      <c r="H34" s="44">
        <v>6069.657</v>
      </c>
      <c r="I34" s="44">
        <v>1597.822</v>
      </c>
      <c r="J34" s="44">
        <v>7808.649</v>
      </c>
      <c r="K34" s="44">
        <v>17604.977</v>
      </c>
      <c r="L34" s="44">
        <v>4002.974</v>
      </c>
      <c r="M34" s="44">
        <v>989.877</v>
      </c>
      <c r="N34" s="44">
        <v>4050.83</v>
      </c>
      <c r="O34" s="44">
        <v>2240.063</v>
      </c>
      <c r="P34" s="44">
        <v>2823.41</v>
      </c>
      <c r="Q34" s="44">
        <v>2158.8</v>
      </c>
      <c r="R34" s="44">
        <v>80982.505</v>
      </c>
      <c r="S34" s="44">
        <v>65035.618</v>
      </c>
      <c r="T34" s="44">
        <v>12501.048</v>
      </c>
      <c r="U34" s="3" t="s">
        <v>233</v>
      </c>
    </row>
    <row r="35" spans="1:21" ht="11.85" customHeight="1">
      <c r="A35" s="2" t="s">
        <v>234</v>
      </c>
      <c r="B35" s="87">
        <v>10798.131</v>
      </c>
      <c r="C35" s="44">
        <v>12767.541</v>
      </c>
      <c r="D35" s="44">
        <v>3494.94</v>
      </c>
      <c r="E35" s="44">
        <v>2471.349</v>
      </c>
      <c r="F35" s="44">
        <v>666.689</v>
      </c>
      <c r="G35" s="44">
        <v>1775.1</v>
      </c>
      <c r="H35" s="44">
        <v>6135.03</v>
      </c>
      <c r="I35" s="44">
        <v>1605.75</v>
      </c>
      <c r="J35" s="44">
        <v>7876.669</v>
      </c>
      <c r="K35" s="44">
        <v>17751.807</v>
      </c>
      <c r="L35" s="44">
        <v>4032.193</v>
      </c>
      <c r="M35" s="44">
        <v>992.316</v>
      </c>
      <c r="N35" s="44">
        <v>4070.063</v>
      </c>
      <c r="O35" s="44">
        <v>2240.509</v>
      </c>
      <c r="P35" s="44">
        <v>2844.789</v>
      </c>
      <c r="Q35" s="44">
        <v>2163.737</v>
      </c>
      <c r="R35" s="44">
        <v>81686.613</v>
      </c>
      <c r="S35" s="44">
        <v>65640.265</v>
      </c>
      <c r="T35" s="44">
        <v>12551.408</v>
      </c>
      <c r="U35" s="3" t="s">
        <v>234</v>
      </c>
    </row>
    <row r="36" spans="1:21" ht="11.85" customHeight="1">
      <c r="A36" s="2" t="s">
        <v>251</v>
      </c>
      <c r="B36" s="235">
        <v>10915.756</v>
      </c>
      <c r="C36" s="236">
        <v>12887.133</v>
      </c>
      <c r="D36" s="236">
        <v>3547.431</v>
      </c>
      <c r="E36" s="236">
        <v>2489.737</v>
      </c>
      <c r="F36" s="236">
        <v>675.121</v>
      </c>
      <c r="G36" s="236">
        <v>1798.923</v>
      </c>
      <c r="H36" s="236">
        <v>6194.63</v>
      </c>
      <c r="I36" s="236">
        <v>1611.518</v>
      </c>
      <c r="J36" s="236">
        <v>7936.142</v>
      </c>
      <c r="K36" s="236">
        <v>17877.808</v>
      </c>
      <c r="L36" s="236">
        <v>4059.428</v>
      </c>
      <c r="M36" s="236">
        <v>996.124</v>
      </c>
      <c r="N36" s="236">
        <v>4083.317</v>
      </c>
      <c r="O36" s="236">
        <v>2240.861</v>
      </c>
      <c r="P36" s="236">
        <v>2870.32</v>
      </c>
      <c r="Q36" s="236">
        <v>2164.421</v>
      </c>
      <c r="R36" s="236">
        <v>82348.67</v>
      </c>
      <c r="S36" s="44">
        <v>66211.385</v>
      </c>
      <c r="T36" s="44">
        <v>12589.854</v>
      </c>
      <c r="U36" s="3" t="s">
        <v>251</v>
      </c>
    </row>
    <row r="37" spans="1:21" ht="11.85" customHeight="1">
      <c r="A37" s="2" t="s">
        <v>267</v>
      </c>
      <c r="B37" s="235">
        <v>10987.659</v>
      </c>
      <c r="C37" s="236">
        <v>12963.978</v>
      </c>
      <c r="D37" s="236">
        <v>3594.163</v>
      </c>
      <c r="E37" s="236">
        <v>2499.344</v>
      </c>
      <c r="F37" s="236">
        <v>679.893</v>
      </c>
      <c r="G37" s="236">
        <v>1820.511</v>
      </c>
      <c r="H37" s="236">
        <v>6228.175</v>
      </c>
      <c r="I37" s="236">
        <v>1610.897</v>
      </c>
      <c r="J37" s="236">
        <v>7954.23</v>
      </c>
      <c r="K37" s="236">
        <v>17901.117</v>
      </c>
      <c r="L37" s="236">
        <v>4069.866</v>
      </c>
      <c r="M37" s="236">
        <v>995.419</v>
      </c>
      <c r="N37" s="236">
        <v>4081.546</v>
      </c>
      <c r="O37" s="236">
        <v>2229.667</v>
      </c>
      <c r="P37" s="236">
        <v>2885.874</v>
      </c>
      <c r="Q37" s="236">
        <v>2154.667</v>
      </c>
      <c r="R37" s="236">
        <v>82657.006</v>
      </c>
      <c r="S37" s="44">
        <v>66486.722</v>
      </c>
      <c r="T37" s="44">
        <v>12576.121</v>
      </c>
      <c r="U37" s="3" t="s">
        <v>267</v>
      </c>
    </row>
    <row r="38" spans="1:21" ht="11.85" customHeight="1">
      <c r="A38" s="2" t="s">
        <v>268</v>
      </c>
      <c r="B38" s="235">
        <v>11046.479</v>
      </c>
      <c r="C38" s="236">
        <v>13036.963</v>
      </c>
      <c r="D38" s="236">
        <v>3629.161</v>
      </c>
      <c r="E38" s="236">
        <v>2507.979</v>
      </c>
      <c r="F38" s="236">
        <v>682.009</v>
      </c>
      <c r="G38" s="236">
        <v>1835.882</v>
      </c>
      <c r="H38" s="236">
        <v>6254.536</v>
      </c>
      <c r="I38" s="236">
        <v>1610.397</v>
      </c>
      <c r="J38" s="236">
        <v>7972.612</v>
      </c>
      <c r="K38" s="236">
        <v>17922.393</v>
      </c>
      <c r="L38" s="236">
        <v>4079.262</v>
      </c>
      <c r="M38" s="236">
        <v>992.348</v>
      </c>
      <c r="N38" s="236">
        <v>4079.623</v>
      </c>
      <c r="O38" s="236">
        <v>2215.701</v>
      </c>
      <c r="P38" s="236">
        <v>2893.267</v>
      </c>
      <c r="Q38" s="236">
        <v>2147.175</v>
      </c>
      <c r="R38" s="236">
        <v>82905.787</v>
      </c>
      <c r="S38" s="44">
        <v>66715.751</v>
      </c>
      <c r="T38" s="44">
        <v>12560.875</v>
      </c>
      <c r="U38" s="3" t="s">
        <v>268</v>
      </c>
    </row>
    <row r="39" spans="1:21" ht="11.85" customHeight="1">
      <c r="A39" s="2" t="s">
        <v>270</v>
      </c>
      <c r="B39" s="235">
        <v>11084.964</v>
      </c>
      <c r="C39" s="236">
        <v>13100.729</v>
      </c>
      <c r="D39" s="236">
        <v>3657.159</v>
      </c>
      <c r="E39" s="236">
        <v>2516.905</v>
      </c>
      <c r="F39" s="236">
        <v>682.094</v>
      </c>
      <c r="G39" s="236">
        <v>1844.216</v>
      </c>
      <c r="H39" s="236">
        <v>6276.945</v>
      </c>
      <c r="I39" s="236">
        <v>1608.907</v>
      </c>
      <c r="J39" s="236">
        <v>7988.028</v>
      </c>
      <c r="K39" s="236">
        <v>17939.936</v>
      </c>
      <c r="L39" s="236">
        <v>4089.374</v>
      </c>
      <c r="M39" s="236">
        <v>988.698</v>
      </c>
      <c r="N39" s="236">
        <v>4074.954</v>
      </c>
      <c r="O39" s="236">
        <v>2201.552</v>
      </c>
      <c r="P39" s="236">
        <v>2900.243</v>
      </c>
      <c r="Q39" s="236">
        <v>2138.262</v>
      </c>
      <c r="R39" s="236">
        <v>83092.966</v>
      </c>
      <c r="S39" s="44">
        <v>66895.227</v>
      </c>
      <c r="T39" s="44">
        <v>12540.58</v>
      </c>
      <c r="U39" s="3" t="s">
        <v>270</v>
      </c>
    </row>
    <row r="40" spans="1:21" ht="11.85" customHeight="1">
      <c r="A40" s="2" t="s">
        <v>272</v>
      </c>
      <c r="B40" s="235">
        <v>11101.719</v>
      </c>
      <c r="C40" s="236">
        <v>13132.46</v>
      </c>
      <c r="D40" s="236">
        <v>3666.79</v>
      </c>
      <c r="E40" s="236">
        <v>2526.482</v>
      </c>
      <c r="F40" s="236">
        <v>680.666</v>
      </c>
      <c r="G40" s="236">
        <v>1849.866</v>
      </c>
      <c r="H40" s="236">
        <v>6290.617</v>
      </c>
      <c r="I40" s="236">
        <v>1609.456</v>
      </c>
      <c r="J40" s="236">
        <v>7998.515</v>
      </c>
      <c r="K40" s="236">
        <v>17936.396</v>
      </c>
      <c r="L40" s="236">
        <v>4096.147</v>
      </c>
      <c r="M40" s="236">
        <v>985.439</v>
      </c>
      <c r="N40" s="236">
        <v>4064.456</v>
      </c>
      <c r="O40" s="236">
        <v>2187.733</v>
      </c>
      <c r="P40" s="236">
        <v>2907.324</v>
      </c>
      <c r="Q40" s="236">
        <v>2126.808</v>
      </c>
      <c r="R40" s="236">
        <v>83160.874</v>
      </c>
      <c r="S40" s="44">
        <v>66979.149</v>
      </c>
      <c r="T40" s="44">
        <v>12514.935</v>
      </c>
      <c r="U40" s="3" t="s">
        <v>272</v>
      </c>
    </row>
    <row r="41" spans="1:21" ht="11.85" customHeight="1">
      <c r="A41" s="2" t="s">
        <v>275</v>
      </c>
      <c r="B41" s="235">
        <v>11113.843</v>
      </c>
      <c r="C41" s="236">
        <v>13158.586</v>
      </c>
      <c r="D41" s="236">
        <v>3670.78</v>
      </c>
      <c r="E41" s="236">
        <v>2534.47</v>
      </c>
      <c r="F41" s="236">
        <v>678.297</v>
      </c>
      <c r="G41" s="236">
        <v>1853.207</v>
      </c>
      <c r="H41" s="236">
        <v>6294.086</v>
      </c>
      <c r="I41" s="236">
        <v>1610.967</v>
      </c>
      <c r="J41" s="236">
        <v>8015.226</v>
      </c>
      <c r="K41" s="236">
        <v>17925.081</v>
      </c>
      <c r="L41" s="236">
        <v>4102.438</v>
      </c>
      <c r="M41" s="236">
        <v>983.17</v>
      </c>
      <c r="N41" s="236">
        <v>4049.972</v>
      </c>
      <c r="O41" s="236">
        <v>2174.969</v>
      </c>
      <c r="P41" s="236">
        <v>2916.44</v>
      </c>
      <c r="Q41" s="236">
        <v>2114.55</v>
      </c>
      <c r="R41" s="236">
        <v>83196.082</v>
      </c>
      <c r="S41" s="44">
        <v>67040.374</v>
      </c>
      <c r="T41" s="44">
        <v>12484.928</v>
      </c>
      <c r="U41" s="3" t="s">
        <v>275</v>
      </c>
    </row>
    <row r="42" spans="1:21" ht="11.85" customHeight="1">
      <c r="A42" s="2" t="s">
        <v>277</v>
      </c>
      <c r="B42" s="235">
        <v>11236.075</v>
      </c>
      <c r="C42" s="236">
        <v>13331.119</v>
      </c>
      <c r="D42" s="236">
        <v>3725.65</v>
      </c>
      <c r="E42" s="236">
        <v>2565.733</v>
      </c>
      <c r="F42" s="236">
        <v>680.093</v>
      </c>
      <c r="G42" s="236">
        <v>1875.18</v>
      </c>
      <c r="H42" s="236">
        <v>6371.34</v>
      </c>
      <c r="I42" s="236">
        <v>1627.456</v>
      </c>
      <c r="J42" s="236">
        <v>8114.837</v>
      </c>
      <c r="K42" s="236">
        <v>18077.762</v>
      </c>
      <c r="L42" s="236">
        <v>4150.696</v>
      </c>
      <c r="M42" s="236">
        <v>989.217</v>
      </c>
      <c r="N42" s="236">
        <v>4080.036</v>
      </c>
      <c r="O42" s="236">
        <v>2186.227</v>
      </c>
      <c r="P42" s="236">
        <v>2946.021</v>
      </c>
      <c r="Q42" s="236">
        <v>2122.369</v>
      </c>
      <c r="R42" s="236">
        <v>84079.811</v>
      </c>
      <c r="S42" s="44">
        <v>67772.34</v>
      </c>
      <c r="T42" s="44">
        <v>12581.821</v>
      </c>
      <c r="U42" s="3" t="s">
        <v>277</v>
      </c>
    </row>
    <row r="43" spans="1:21" ht="6.2" customHeight="1">
      <c r="A43" s="49"/>
      <c r="B43" s="52"/>
      <c r="C43" s="53"/>
      <c r="D43" s="53"/>
      <c r="E43" s="53"/>
      <c r="F43" s="53"/>
      <c r="G43" s="53"/>
      <c r="H43" s="53"/>
      <c r="I43" s="53"/>
      <c r="J43" s="44"/>
      <c r="K43" s="44"/>
      <c r="L43" s="44"/>
      <c r="M43" s="53"/>
      <c r="N43" s="53"/>
      <c r="O43" s="53"/>
      <c r="P43" s="53"/>
      <c r="Q43" s="53"/>
      <c r="R43" s="44"/>
      <c r="S43" s="44"/>
      <c r="T43" s="44"/>
      <c r="U43" s="27"/>
    </row>
    <row r="44" spans="2:21" s="46" customFormat="1" ht="12.75" customHeight="1">
      <c r="B44" s="344" t="s">
        <v>2</v>
      </c>
      <c r="C44" s="344"/>
      <c r="D44" s="344"/>
      <c r="E44" s="344"/>
      <c r="F44" s="344"/>
      <c r="G44" s="344"/>
      <c r="H44" s="344"/>
      <c r="I44" s="344"/>
      <c r="J44" s="344"/>
      <c r="K44" s="344"/>
      <c r="L44" s="344" t="s">
        <v>2</v>
      </c>
      <c r="M44" s="344"/>
      <c r="N44" s="344"/>
      <c r="O44" s="344"/>
      <c r="P44" s="344"/>
      <c r="Q44" s="344"/>
      <c r="R44" s="344"/>
      <c r="S44" s="344"/>
      <c r="T44" s="344"/>
      <c r="U44" s="334"/>
    </row>
    <row r="45" spans="1:21" s="46" customFormat="1" ht="6.2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</row>
    <row r="46" spans="1:21" s="46" customFormat="1" ht="11.85" customHeight="1">
      <c r="A46" s="47">
        <v>1992</v>
      </c>
      <c r="B46" s="237">
        <f aca="true" t="shared" si="0" ref="B46:Q46">B12*100/B11-100</f>
        <v>1.4785753584438197</v>
      </c>
      <c r="C46" s="237">
        <f t="shared" si="0"/>
        <v>1.3109405871953186</v>
      </c>
      <c r="D46" s="237">
        <f t="shared" si="0"/>
        <v>0.23968567301879773</v>
      </c>
      <c r="E46" s="237">
        <f t="shared" si="0"/>
        <v>-0.7647606899879094</v>
      </c>
      <c r="F46" s="237">
        <f t="shared" si="0"/>
        <v>0.23445250212107283</v>
      </c>
      <c r="G46" s="237">
        <f t="shared" si="0"/>
        <v>0.861734271872507</v>
      </c>
      <c r="H46" s="237">
        <f t="shared" si="0"/>
        <v>1.2830958775767414</v>
      </c>
      <c r="I46" s="237">
        <f t="shared" si="0"/>
        <v>-1.608297521146497</v>
      </c>
      <c r="J46" s="237">
        <f t="shared" si="0"/>
        <v>1.1775001228511854</v>
      </c>
      <c r="K46" s="237">
        <f t="shared" si="0"/>
        <v>0.8456373827964683</v>
      </c>
      <c r="L46" s="237">
        <f t="shared" si="0"/>
        <v>1.534527865877351</v>
      </c>
      <c r="M46" s="237">
        <f t="shared" si="0"/>
        <v>0.42654024025112847</v>
      </c>
      <c r="N46" s="237">
        <f t="shared" si="0"/>
        <v>-1.3967019636718163</v>
      </c>
      <c r="O46" s="237">
        <f t="shared" si="0"/>
        <v>-1.416235118206302</v>
      </c>
      <c r="P46" s="237">
        <f t="shared" si="0"/>
        <v>0.9144628602361706</v>
      </c>
      <c r="Q46" s="237">
        <f t="shared" si="0"/>
        <v>-1.3399756971625578</v>
      </c>
      <c r="R46" s="237">
        <f aca="true" t="shared" si="1" ref="R46:R73">R12*100/R11-100</f>
        <v>0.6582237771279154</v>
      </c>
      <c r="S46" s="237">
        <f aca="true" t="shared" si="2" ref="S46:T68">S12*100/S11-100</f>
        <v>1.1457749747684147</v>
      </c>
      <c r="T46" s="237">
        <f>T12*100/T11-100</f>
        <v>-1.3074423150310253</v>
      </c>
      <c r="U46" s="7">
        <v>1992</v>
      </c>
    </row>
    <row r="47" spans="1:21" s="46" customFormat="1" ht="11.85" customHeight="1">
      <c r="A47" s="47">
        <v>1993</v>
      </c>
      <c r="B47" s="237">
        <f aca="true" t="shared" si="3" ref="B47:Q47">B13*100/B12-100</f>
        <v>0.9840970999154024</v>
      </c>
      <c r="C47" s="237">
        <f t="shared" si="3"/>
        <v>1.0615461071543848</v>
      </c>
      <c r="D47" s="237">
        <f t="shared" si="3"/>
        <v>0.18244090485347897</v>
      </c>
      <c r="E47" s="237">
        <f t="shared" si="3"/>
        <v>-0.1825068233380307</v>
      </c>
      <c r="F47" s="237">
        <f t="shared" si="3"/>
        <v>-0.11446682289512466</v>
      </c>
      <c r="G47" s="237">
        <f t="shared" si="3"/>
        <v>0.7676436096643187</v>
      </c>
      <c r="H47" s="237">
        <f t="shared" si="3"/>
        <v>1.0123216950794358</v>
      </c>
      <c r="I47" s="237">
        <f t="shared" si="3"/>
        <v>-1.3466567261693285</v>
      </c>
      <c r="J47" s="237">
        <f t="shared" si="3"/>
        <v>1.0535523860747276</v>
      </c>
      <c r="K47" s="237">
        <f t="shared" si="3"/>
        <v>0.6112945252722852</v>
      </c>
      <c r="L47" s="237">
        <f t="shared" si="3"/>
        <v>1.3447516584413393</v>
      </c>
      <c r="M47" s="237">
        <f t="shared" si="3"/>
        <v>0.26773749307257333</v>
      </c>
      <c r="N47" s="237">
        <f t="shared" si="3"/>
        <v>-0.8536264080086795</v>
      </c>
      <c r="O47" s="237">
        <f t="shared" si="3"/>
        <v>-0.8741305446645526</v>
      </c>
      <c r="P47" s="237">
        <f t="shared" si="3"/>
        <v>0.7744938423548149</v>
      </c>
      <c r="Q47" s="237">
        <f t="shared" si="3"/>
        <v>-0.8440763244689578</v>
      </c>
      <c r="R47" s="237">
        <f t="shared" si="1"/>
        <v>0.5548621516069687</v>
      </c>
      <c r="S47" s="237">
        <f t="shared" si="2"/>
        <v>0.88806494547498</v>
      </c>
      <c r="T47" s="237">
        <f t="shared" si="2"/>
        <v>-0.801910718010916</v>
      </c>
      <c r="U47" s="7">
        <v>1993</v>
      </c>
    </row>
    <row r="48" spans="1:21" s="46" customFormat="1" ht="11.85" customHeight="1">
      <c r="A48" s="47">
        <v>1994</v>
      </c>
      <c r="B48" s="237">
        <f aca="true" t="shared" si="4" ref="B48:Q48">B14*100/B13-100</f>
        <v>0.4528079026245848</v>
      </c>
      <c r="C48" s="237">
        <f t="shared" si="4"/>
        <v>0.5695473105859747</v>
      </c>
      <c r="D48" s="237">
        <f t="shared" si="4"/>
        <v>-0.16089549704159367</v>
      </c>
      <c r="E48" s="237">
        <f t="shared" si="4"/>
        <v>-0.19940501896438434</v>
      </c>
      <c r="F48" s="237">
        <f t="shared" si="4"/>
        <v>-0.4930787491694417</v>
      </c>
      <c r="G48" s="237">
        <f t="shared" si="4"/>
        <v>0.26478674405430525</v>
      </c>
      <c r="H48" s="237">
        <f t="shared" si="4"/>
        <v>0.4002063492866341</v>
      </c>
      <c r="I48" s="237">
        <f t="shared" si="4"/>
        <v>-0.95039565607496</v>
      </c>
      <c r="J48" s="237">
        <f t="shared" si="4"/>
        <v>0.8151879785976917</v>
      </c>
      <c r="K48" s="237">
        <f t="shared" si="4"/>
        <v>0.2964412678107209</v>
      </c>
      <c r="L48" s="237">
        <f t="shared" si="4"/>
        <v>0.8912172203586834</v>
      </c>
      <c r="M48" s="237">
        <f t="shared" si="4"/>
        <v>-0.07135390334502745</v>
      </c>
      <c r="N48" s="237">
        <f t="shared" si="4"/>
        <v>-0.7010872085991764</v>
      </c>
      <c r="O48" s="237">
        <f t="shared" si="4"/>
        <v>-0.7452868869395388</v>
      </c>
      <c r="P48" s="237">
        <f t="shared" si="4"/>
        <v>0.4512099409428316</v>
      </c>
      <c r="Q48" s="237">
        <f t="shared" si="4"/>
        <v>-0.6338099304122977</v>
      </c>
      <c r="R48" s="237">
        <f t="shared" si="1"/>
        <v>0.2483258165762976</v>
      </c>
      <c r="S48" s="237">
        <f t="shared" si="2"/>
        <v>0.47225769562500375</v>
      </c>
      <c r="T48" s="237">
        <f t="shared" si="2"/>
        <v>-0.6411607160130757</v>
      </c>
      <c r="U48" s="7">
        <v>1994</v>
      </c>
    </row>
    <row r="49" spans="1:21" s="46" customFormat="1" ht="11.85" customHeight="1">
      <c r="A49" s="47">
        <v>1995</v>
      </c>
      <c r="B49" s="237">
        <f aca="true" t="shared" si="5" ref="B49:Q49">B15*100/B14-100</f>
        <v>0.27239037932599786</v>
      </c>
      <c r="C49" s="237">
        <f t="shared" si="5"/>
        <v>0.48157381905896557</v>
      </c>
      <c r="D49" s="237">
        <f t="shared" si="5"/>
        <v>-0.31769437191866245</v>
      </c>
      <c r="E49" s="237">
        <f t="shared" si="5"/>
        <v>0.0042679531647280555</v>
      </c>
      <c r="F49" s="237">
        <f t="shared" si="5"/>
        <v>-0.3132864335207728</v>
      </c>
      <c r="G49" s="237">
        <f t="shared" si="5"/>
        <v>-0.08039759836577787</v>
      </c>
      <c r="H49" s="237">
        <f t="shared" si="5"/>
        <v>0.2739013427915893</v>
      </c>
      <c r="I49" s="237">
        <f t="shared" si="5"/>
        <v>-0.6256970443954089</v>
      </c>
      <c r="J49" s="237">
        <f t="shared" si="5"/>
        <v>0.762268113679994</v>
      </c>
      <c r="K49" s="237">
        <f t="shared" si="5"/>
        <v>0.2906464329322489</v>
      </c>
      <c r="L49" s="237">
        <f t="shared" si="5"/>
        <v>0.6479283590581844</v>
      </c>
      <c r="M49" s="237">
        <f t="shared" si="5"/>
        <v>-0.08213408018619361</v>
      </c>
      <c r="N49" s="237">
        <f t="shared" si="5"/>
        <v>-0.5427277213708095</v>
      </c>
      <c r="O49" s="237">
        <f t="shared" si="5"/>
        <v>-0.7735833959974343</v>
      </c>
      <c r="P49" s="237">
        <f t="shared" si="5"/>
        <v>0.4863923044701437</v>
      </c>
      <c r="Q49" s="237">
        <f t="shared" si="5"/>
        <v>-0.6570323627949648</v>
      </c>
      <c r="R49" s="237">
        <f t="shared" si="1"/>
        <v>0.19745035114334542</v>
      </c>
      <c r="S49" s="237">
        <f t="shared" si="2"/>
        <v>0.386465073538389</v>
      </c>
      <c r="T49" s="237">
        <f t="shared" si="2"/>
        <v>-0.5211801532449414</v>
      </c>
      <c r="U49" s="7">
        <v>1995</v>
      </c>
    </row>
    <row r="50" spans="1:21" s="46" customFormat="1" ht="11.85" customHeight="1">
      <c r="A50" s="47">
        <v>1996</v>
      </c>
      <c r="B50" s="237">
        <f aca="true" t="shared" si="6" ref="B50:Q50">B16*100/B15-100</f>
        <v>0.36195602786442294</v>
      </c>
      <c r="C50" s="237">
        <f t="shared" si="6"/>
        <v>0.4474792183051761</v>
      </c>
      <c r="D50" s="237">
        <f t="shared" si="6"/>
        <v>-0.46098206563993926</v>
      </c>
      <c r="E50" s="237">
        <f t="shared" si="6"/>
        <v>0.2570541710546479</v>
      </c>
      <c r="F50" s="237">
        <f t="shared" si="6"/>
        <v>-0.23489175355842917</v>
      </c>
      <c r="G50" s="237">
        <f t="shared" si="6"/>
        <v>-0.16329285549350914</v>
      </c>
      <c r="H50" s="237">
        <f t="shared" si="6"/>
        <v>0.31014406016602436</v>
      </c>
      <c r="I50" s="237">
        <f t="shared" si="6"/>
        <v>-0.48848565605034366</v>
      </c>
      <c r="J50" s="237">
        <f t="shared" si="6"/>
        <v>0.5480394229583823</v>
      </c>
      <c r="K50" s="237">
        <f t="shared" si="6"/>
        <v>0.2858896036769636</v>
      </c>
      <c r="L50" s="237">
        <f t="shared" si="6"/>
        <v>0.6058505997557688</v>
      </c>
      <c r="M50" s="237">
        <f t="shared" si="6"/>
        <v>-0.07507375464119548</v>
      </c>
      <c r="N50" s="237">
        <f t="shared" si="6"/>
        <v>-0.5237651927239</v>
      </c>
      <c r="O50" s="237">
        <f t="shared" si="6"/>
        <v>-0.7202137837074503</v>
      </c>
      <c r="P50" s="237">
        <f t="shared" si="6"/>
        <v>0.5584286097563051</v>
      </c>
      <c r="Q50" s="237">
        <f t="shared" si="6"/>
        <v>-0.6152100911882599</v>
      </c>
      <c r="R50" s="237">
        <f t="shared" si="1"/>
        <v>0.1951758230467533</v>
      </c>
      <c r="S50" s="237">
        <f t="shared" si="2"/>
        <v>0.37022875917716647</v>
      </c>
      <c r="T50" s="237">
        <f t="shared" si="2"/>
        <v>-0.43380931384187704</v>
      </c>
      <c r="U50" s="7">
        <v>1996</v>
      </c>
    </row>
    <row r="51" spans="1:21" s="46" customFormat="1" ht="11.85" customHeight="1">
      <c r="A51" s="47">
        <v>1997</v>
      </c>
      <c r="B51" s="237">
        <f aca="true" t="shared" si="7" ref="B51:Q51">B17*100/B16-100</f>
        <v>0.24412118906035118</v>
      </c>
      <c r="C51" s="237">
        <f t="shared" si="7"/>
        <v>0.24214923864924742</v>
      </c>
      <c r="D51" s="237">
        <f t="shared" si="7"/>
        <v>-0.9459509665310151</v>
      </c>
      <c r="E51" s="237">
        <f t="shared" si="7"/>
        <v>0.5170470221906953</v>
      </c>
      <c r="F51" s="237">
        <f t="shared" si="7"/>
        <v>-0.5012075419238187</v>
      </c>
      <c r="G51" s="237">
        <f t="shared" si="7"/>
        <v>-0.32373955659720366</v>
      </c>
      <c r="H51" s="237">
        <f t="shared" si="7"/>
        <v>0.1041189851128479</v>
      </c>
      <c r="I51" s="237">
        <f t="shared" si="7"/>
        <v>-0.49816325393861405</v>
      </c>
      <c r="J51" s="237">
        <f t="shared" si="7"/>
        <v>0.32590464968473043</v>
      </c>
      <c r="K51" s="237">
        <f t="shared" si="7"/>
        <v>0.14633130558404162</v>
      </c>
      <c r="L51" s="237">
        <f t="shared" si="7"/>
        <v>0.48889101836785187</v>
      </c>
      <c r="M51" s="237">
        <f t="shared" si="7"/>
        <v>-0.23974950438181963</v>
      </c>
      <c r="N51" s="237">
        <f t="shared" si="7"/>
        <v>-0.5865305787472437</v>
      </c>
      <c r="O51" s="237">
        <f t="shared" si="7"/>
        <v>-0.7552072327015225</v>
      </c>
      <c r="P51" s="237">
        <f t="shared" si="7"/>
        <v>0.514277881310349</v>
      </c>
      <c r="Q51" s="237">
        <f t="shared" si="7"/>
        <v>-0.5956106044347678</v>
      </c>
      <c r="R51" s="237">
        <f t="shared" si="1"/>
        <v>0.05338887720921548</v>
      </c>
      <c r="S51" s="237">
        <f t="shared" si="2"/>
        <v>0.20902754324740158</v>
      </c>
      <c r="T51" s="237">
        <f t="shared" si="2"/>
        <v>-0.4106256947969342</v>
      </c>
      <c r="U51" s="7">
        <v>1997</v>
      </c>
    </row>
    <row r="52" spans="1:21" s="46" customFormat="1" ht="11.85" customHeight="1">
      <c r="A52" s="47">
        <v>1998</v>
      </c>
      <c r="B52" s="237">
        <f aca="true" t="shared" si="8" ref="B52:Q52">B18*100/B17-100</f>
        <v>0.11901665659547689</v>
      </c>
      <c r="C52" s="237">
        <f t="shared" si="8"/>
        <v>0.11453177646343704</v>
      </c>
      <c r="D52" s="237">
        <f t="shared" si="8"/>
        <v>-1.1765720433676847</v>
      </c>
      <c r="E52" s="237">
        <f t="shared" si="8"/>
        <v>0.6063795330438353</v>
      </c>
      <c r="F52" s="237">
        <f t="shared" si="8"/>
        <v>-0.7950616696741122</v>
      </c>
      <c r="G52" s="237">
        <f t="shared" si="8"/>
        <v>-0.47109276505511843</v>
      </c>
      <c r="H52" s="237">
        <f t="shared" si="8"/>
        <v>-0.01214041726680648</v>
      </c>
      <c r="I52" s="237">
        <f t="shared" si="8"/>
        <v>-0.5888391045921111</v>
      </c>
      <c r="J52" s="237">
        <f t="shared" si="8"/>
        <v>0.23749220973638785</v>
      </c>
      <c r="K52" s="237">
        <f t="shared" si="8"/>
        <v>-0.004351268193090618</v>
      </c>
      <c r="L52" s="237">
        <f t="shared" si="8"/>
        <v>0.29287109028827274</v>
      </c>
      <c r="M52" s="237">
        <f t="shared" si="8"/>
        <v>-0.5367397425135039</v>
      </c>
      <c r="N52" s="237">
        <f t="shared" si="8"/>
        <v>-0.7206785363179904</v>
      </c>
      <c r="O52" s="237">
        <f t="shared" si="8"/>
        <v>-0.9806600884452905</v>
      </c>
      <c r="P52" s="237">
        <f t="shared" si="8"/>
        <v>0.3796948620722418</v>
      </c>
      <c r="Q52" s="237">
        <f t="shared" si="8"/>
        <v>-0.648136571952719</v>
      </c>
      <c r="R52" s="237">
        <f t="shared" si="1"/>
        <v>-0.07844936531085978</v>
      </c>
      <c r="S52" s="237">
        <f t="shared" si="2"/>
        <v>0.07182099270931985</v>
      </c>
      <c r="T52" s="237">
        <f t="shared" si="2"/>
        <v>-0.4998079826894326</v>
      </c>
      <c r="U52" s="7">
        <v>1998</v>
      </c>
    </row>
    <row r="53" spans="1:21" s="46" customFormat="1" ht="11.85" customHeight="1">
      <c r="A53" s="47">
        <v>1999</v>
      </c>
      <c r="B53" s="237">
        <f aca="true" t="shared" si="9" ref="B53:Q53">B19*100/B18-100</f>
        <v>0.2539972396797907</v>
      </c>
      <c r="C53" s="237">
        <f t="shared" si="9"/>
        <v>0.30501039995479573</v>
      </c>
      <c r="D53" s="237">
        <f t="shared" si="9"/>
        <v>-0.8789415047110509</v>
      </c>
      <c r="E53" s="237">
        <f t="shared" si="9"/>
        <v>0.4472884792425589</v>
      </c>
      <c r="F53" s="237">
        <f t="shared" si="9"/>
        <v>-0.8787451549153644</v>
      </c>
      <c r="G53" s="237">
        <f t="shared" si="9"/>
        <v>-0.23869373017983264</v>
      </c>
      <c r="H53" s="237">
        <f t="shared" si="9"/>
        <v>0.0906472245187473</v>
      </c>
      <c r="I53" s="237">
        <f t="shared" si="9"/>
        <v>-0.5925499720116534</v>
      </c>
      <c r="J53" s="237">
        <f t="shared" si="9"/>
        <v>0.254005060102827</v>
      </c>
      <c r="K53" s="237">
        <f t="shared" si="9"/>
        <v>-0.012539142116565927</v>
      </c>
      <c r="L53" s="237">
        <f t="shared" si="9"/>
        <v>0.14894501429961338</v>
      </c>
      <c r="M53" s="237">
        <f t="shared" si="9"/>
        <v>-0.5073327034465933</v>
      </c>
      <c r="N53" s="237">
        <f t="shared" si="9"/>
        <v>-0.7948016125372845</v>
      </c>
      <c r="O53" s="237">
        <f t="shared" si="9"/>
        <v>-1.062475504348626</v>
      </c>
      <c r="P53" s="237">
        <f t="shared" si="9"/>
        <v>0.32431534640987536</v>
      </c>
      <c r="Q53" s="237">
        <f t="shared" si="9"/>
        <v>-0.6688581844719295</v>
      </c>
      <c r="R53" s="237">
        <f t="shared" si="1"/>
        <v>-0.02891733471803093</v>
      </c>
      <c r="S53" s="237">
        <f t="shared" si="2"/>
        <v>0.13315492446520238</v>
      </c>
      <c r="T53" s="237">
        <f t="shared" si="2"/>
        <v>-0.5696921593934832</v>
      </c>
      <c r="U53" s="7">
        <v>1999</v>
      </c>
    </row>
    <row r="54" spans="1:21" s="46" customFormat="1" ht="11.85" customHeight="1">
      <c r="A54" s="47">
        <v>2000</v>
      </c>
      <c r="B54" s="237">
        <f aca="true" t="shared" si="10" ref="B54:Q54">B20*100/B19-100</f>
        <v>0.3457738360524871</v>
      </c>
      <c r="C54" s="237">
        <f t="shared" si="10"/>
        <v>0.5328359920774659</v>
      </c>
      <c r="D54" s="237">
        <f t="shared" si="10"/>
        <v>-0.542183622454715</v>
      </c>
      <c r="E54" s="237">
        <f t="shared" si="10"/>
        <v>0.1348384538317049</v>
      </c>
      <c r="F54" s="237">
        <f t="shared" si="10"/>
        <v>-0.6534515179181284</v>
      </c>
      <c r="G54" s="237">
        <f t="shared" si="10"/>
        <v>0.21847222838077585</v>
      </c>
      <c r="H54" s="237">
        <f t="shared" si="10"/>
        <v>0.19592728528232328</v>
      </c>
      <c r="I54" s="237">
        <f t="shared" si="10"/>
        <v>-0.7250798664704519</v>
      </c>
      <c r="J54" s="237">
        <f t="shared" si="10"/>
        <v>0.2900218222848281</v>
      </c>
      <c r="K54" s="237">
        <f t="shared" si="10"/>
        <v>0.012630331154952046</v>
      </c>
      <c r="L54" s="237">
        <f t="shared" si="10"/>
        <v>0.10689501423361492</v>
      </c>
      <c r="M54" s="237">
        <f t="shared" si="10"/>
        <v>-0.32890477057365786</v>
      </c>
      <c r="N54" s="237">
        <f t="shared" si="10"/>
        <v>-0.8144181185893586</v>
      </c>
      <c r="O54" s="237">
        <f t="shared" si="10"/>
        <v>-1.19125288127087</v>
      </c>
      <c r="P54" s="237">
        <f t="shared" si="10"/>
        <v>0.37601928564686204</v>
      </c>
      <c r="Q54" s="237">
        <f t="shared" si="10"/>
        <v>-0.7282182309569265</v>
      </c>
      <c r="R54" s="237">
        <f t="shared" si="1"/>
        <v>0.042019146941186136</v>
      </c>
      <c r="S54" s="237">
        <f t="shared" si="2"/>
        <v>0.2290015051059271</v>
      </c>
      <c r="T54" s="237">
        <f t="shared" si="2"/>
        <v>-0.6833941875298422</v>
      </c>
      <c r="U54" s="7">
        <v>2000</v>
      </c>
    </row>
    <row r="55" spans="1:24" ht="11.85" customHeight="1">
      <c r="A55" s="47">
        <v>2001</v>
      </c>
      <c r="B55" s="237">
        <f aca="true" t="shared" si="11" ref="B55:Q55">B21*100/B20-100</f>
        <v>0.47314432465728373</v>
      </c>
      <c r="C55" s="237">
        <f t="shared" si="11"/>
        <v>0.6568581376782703</v>
      </c>
      <c r="D55" s="237">
        <f t="shared" si="11"/>
        <v>-0.2590646873550497</v>
      </c>
      <c r="E55" s="237">
        <f t="shared" si="11"/>
        <v>-0.24211114094873665</v>
      </c>
      <c r="F55" s="237">
        <f t="shared" si="11"/>
        <v>-0.32758151119604406</v>
      </c>
      <c r="G55" s="237">
        <f t="shared" si="11"/>
        <v>0.4065152453680412</v>
      </c>
      <c r="H55" s="237">
        <f t="shared" si="11"/>
        <v>0.1342100168901652</v>
      </c>
      <c r="I55" s="237">
        <f t="shared" si="11"/>
        <v>-0.9152294175073337</v>
      </c>
      <c r="J55" s="237">
        <f t="shared" si="11"/>
        <v>0.26419309543247493</v>
      </c>
      <c r="K55" s="237">
        <f t="shared" si="11"/>
        <v>0.06342929716687706</v>
      </c>
      <c r="L55" s="237">
        <f t="shared" si="11"/>
        <v>0.21505136082920728</v>
      </c>
      <c r="M55" s="237">
        <f t="shared" si="11"/>
        <v>-0.3053232443913316</v>
      </c>
      <c r="N55" s="237">
        <f t="shared" si="11"/>
        <v>-0.9570210584160463</v>
      </c>
      <c r="O55" s="237">
        <f t="shared" si="11"/>
        <v>-1.3803266158356138</v>
      </c>
      <c r="P55" s="237">
        <f t="shared" si="11"/>
        <v>0.43411000757033946</v>
      </c>
      <c r="Q55" s="237">
        <f t="shared" si="11"/>
        <v>-0.8635706975718591</v>
      </c>
      <c r="R55" s="237">
        <f t="shared" si="1"/>
        <v>0.07446294910009499</v>
      </c>
      <c r="S55" s="237">
        <f t="shared" si="2"/>
        <v>0.29636416571979396</v>
      </c>
      <c r="T55" s="237">
        <f t="shared" si="2"/>
        <v>-0.8816919887424177</v>
      </c>
      <c r="U55" s="7">
        <v>2001</v>
      </c>
      <c r="V55" s="8"/>
      <c r="W55" s="8"/>
      <c r="X55" s="8"/>
    </row>
    <row r="56" spans="1:24" ht="11.85" customHeight="1">
      <c r="A56" s="47">
        <v>2002</v>
      </c>
      <c r="B56" s="237">
        <f aca="true" t="shared" si="12" ref="B56:Q56">B22*100/B21-100</f>
        <v>0.5294660826283462</v>
      </c>
      <c r="C56" s="237">
        <f t="shared" si="12"/>
        <v>0.5803115607149749</v>
      </c>
      <c r="D56" s="237">
        <f t="shared" si="12"/>
        <v>-0.12500592661214682</v>
      </c>
      <c r="E56" s="237">
        <f t="shared" si="12"/>
        <v>-0.46461582086595854</v>
      </c>
      <c r="F56" s="237">
        <f t="shared" si="12"/>
        <v>0.07342524973743991</v>
      </c>
      <c r="G56" s="237">
        <f t="shared" si="12"/>
        <v>0.15804138254650013</v>
      </c>
      <c r="H56" s="237">
        <f t="shared" si="12"/>
        <v>0.11491381712843918</v>
      </c>
      <c r="I56" s="237">
        <f t="shared" si="12"/>
        <v>-0.9729463442669868</v>
      </c>
      <c r="J56" s="237">
        <f t="shared" si="12"/>
        <v>0.24124321833281215</v>
      </c>
      <c r="K56" s="237">
        <f t="shared" si="12"/>
        <v>0.1037418480152752</v>
      </c>
      <c r="L56" s="237">
        <f t="shared" si="12"/>
        <v>0.2751616051085364</v>
      </c>
      <c r="M56" s="237">
        <f t="shared" si="12"/>
        <v>-0.2437412055793402</v>
      </c>
      <c r="N56" s="237">
        <f t="shared" si="12"/>
        <v>-0.9779431243857317</v>
      </c>
      <c r="O56" s="237">
        <f t="shared" si="12"/>
        <v>-1.3683809961220845</v>
      </c>
      <c r="P56" s="237">
        <f t="shared" si="12"/>
        <v>0.4278039815769432</v>
      </c>
      <c r="Q56" s="237">
        <f t="shared" si="12"/>
        <v>-0.9031707625960621</v>
      </c>
      <c r="R56" s="237">
        <f t="shared" si="1"/>
        <v>0.07495711982416253</v>
      </c>
      <c r="S56" s="237">
        <f t="shared" si="2"/>
        <v>0.3002359242163948</v>
      </c>
      <c r="T56" s="237">
        <f t="shared" si="2"/>
        <v>-0.9411210666224292</v>
      </c>
      <c r="U56" s="7">
        <v>2002</v>
      </c>
      <c r="V56" s="8"/>
      <c r="W56" s="8"/>
      <c r="X56" s="8"/>
    </row>
    <row r="57" spans="1:24" ht="11.85" customHeight="1">
      <c r="A57" s="47">
        <v>2003</v>
      </c>
      <c r="B57" s="237">
        <f aca="true" t="shared" si="13" ref="B57:Q57">B23*100/B22-100</f>
        <v>0.3141638765253276</v>
      </c>
      <c r="C57" s="237">
        <f t="shared" si="13"/>
        <v>0.32130891431246766</v>
      </c>
      <c r="D57" s="237">
        <f t="shared" si="13"/>
        <v>-0.2756433021081648</v>
      </c>
      <c r="E57" s="237">
        <f t="shared" si="13"/>
        <v>-0.4436814516255083</v>
      </c>
      <c r="F57" s="237">
        <f t="shared" si="13"/>
        <v>0.1946400760255642</v>
      </c>
      <c r="G57" s="237">
        <f t="shared" si="13"/>
        <v>-0.011653064488413634</v>
      </c>
      <c r="H57" s="237">
        <f t="shared" si="13"/>
        <v>0.018165370566080696</v>
      </c>
      <c r="I57" s="237">
        <f t="shared" si="13"/>
        <v>-0.8824355820873535</v>
      </c>
      <c r="J57" s="237">
        <f t="shared" si="13"/>
        <v>0.13559869889184029</v>
      </c>
      <c r="K57" s="237">
        <f t="shared" si="13"/>
        <v>-0.0034719962535945115</v>
      </c>
      <c r="L57" s="237">
        <f t="shared" si="13"/>
        <v>0.10732169133451919</v>
      </c>
      <c r="M57" s="237">
        <f t="shared" si="13"/>
        <v>-0.30795329864085375</v>
      </c>
      <c r="N57" s="237">
        <f t="shared" si="13"/>
        <v>-0.8237693260583114</v>
      </c>
      <c r="O57" s="237">
        <f t="shared" si="13"/>
        <v>-1.2122339549000003</v>
      </c>
      <c r="P57" s="237">
        <f t="shared" si="13"/>
        <v>0.2860556734554507</v>
      </c>
      <c r="Q57" s="237">
        <f t="shared" si="13"/>
        <v>-0.8876082920792072</v>
      </c>
      <c r="R57" s="237">
        <f t="shared" si="1"/>
        <v>-0.03636380307449372</v>
      </c>
      <c r="S57" s="237">
        <f t="shared" si="2"/>
        <v>0.1445291837792695</v>
      </c>
      <c r="T57" s="237">
        <f t="shared" si="2"/>
        <v>-0.8435313468188355</v>
      </c>
      <c r="U57" s="7">
        <v>2003</v>
      </c>
      <c r="V57" s="8"/>
      <c r="W57" s="8"/>
      <c r="X57" s="8"/>
    </row>
    <row r="58" spans="1:24" ht="11.85" customHeight="1">
      <c r="A58" s="47">
        <v>2004</v>
      </c>
      <c r="B58" s="237">
        <f aca="true" t="shared" si="14" ref="B58:Q58">B24*100/B23-100</f>
        <v>0.14704367799359375</v>
      </c>
      <c r="C58" s="237">
        <f t="shared" si="14"/>
        <v>0.1710635312415576</v>
      </c>
      <c r="D58" s="237">
        <f t="shared" si="14"/>
        <v>-0.34210406664726634</v>
      </c>
      <c r="E58" s="237">
        <f t="shared" si="14"/>
        <v>-0.368592601884302</v>
      </c>
      <c r="F58" s="237">
        <f t="shared" si="14"/>
        <v>0.014615320204924842</v>
      </c>
      <c r="G58" s="237">
        <f t="shared" si="14"/>
        <v>-0.07111576230924754</v>
      </c>
      <c r="H58" s="237">
        <f t="shared" si="14"/>
        <v>-0.033637151337984506</v>
      </c>
      <c r="I58" s="237">
        <f t="shared" si="14"/>
        <v>-0.8103595905331389</v>
      </c>
      <c r="J58" s="237">
        <f t="shared" si="14"/>
        <v>0.03611828859868638</v>
      </c>
      <c r="K58" s="237">
        <f t="shared" si="14"/>
        <v>-0.08245858074961632</v>
      </c>
      <c r="L58" s="237">
        <f t="shared" si="14"/>
        <v>0.030873734078198822</v>
      </c>
      <c r="M58" s="237">
        <f t="shared" si="14"/>
        <v>-0.47527433917400685</v>
      </c>
      <c r="N58" s="237">
        <f t="shared" si="14"/>
        <v>-0.7121296766864447</v>
      </c>
      <c r="O58" s="237">
        <f t="shared" si="14"/>
        <v>-1.1625351634938283</v>
      </c>
      <c r="P58" s="237">
        <f t="shared" si="14"/>
        <v>0.16605908256292423</v>
      </c>
      <c r="Q58" s="237">
        <f t="shared" si="14"/>
        <v>-0.8627702811033657</v>
      </c>
      <c r="R58" s="237">
        <f t="shared" si="1"/>
        <v>-0.11312379909963965</v>
      </c>
      <c r="S58" s="237">
        <f t="shared" si="2"/>
        <v>0.03445905065515831</v>
      </c>
      <c r="T58" s="237">
        <f t="shared" si="2"/>
        <v>-0.7701778346028476</v>
      </c>
      <c r="U58" s="7">
        <v>2004</v>
      </c>
      <c r="V58" s="8"/>
      <c r="W58" s="8"/>
      <c r="X58" s="8"/>
    </row>
    <row r="59" spans="1:24" ht="11.85" customHeight="1">
      <c r="A59" s="47">
        <v>2005</v>
      </c>
      <c r="B59" s="237">
        <f aca="true" t="shared" si="15" ref="B59:Q59">B25*100/B24-100</f>
        <v>0.08638998595367298</v>
      </c>
      <c r="C59" s="237">
        <f t="shared" si="15"/>
        <v>0.12654301379274102</v>
      </c>
      <c r="D59" s="237">
        <f t="shared" si="15"/>
        <v>-0.16562242985160935</v>
      </c>
      <c r="E59" s="237">
        <f t="shared" si="15"/>
        <v>-0.3755824951645508</v>
      </c>
      <c r="F59" s="237">
        <f t="shared" si="15"/>
        <v>-0.042926229296099905</v>
      </c>
      <c r="G59" s="237">
        <f t="shared" si="15"/>
        <v>0.031893959724357046</v>
      </c>
      <c r="H59" s="237">
        <f t="shared" si="15"/>
        <v>-0.05997989055951791</v>
      </c>
      <c r="I59" s="237">
        <f t="shared" si="15"/>
        <v>-0.8142275175284652</v>
      </c>
      <c r="J59" s="237">
        <f t="shared" si="15"/>
        <v>-0.08268367737586857</v>
      </c>
      <c r="K59" s="237">
        <f t="shared" si="15"/>
        <v>-0.1396595916364305</v>
      </c>
      <c r="L59" s="237">
        <f t="shared" si="15"/>
        <v>-0.008881785653414909</v>
      </c>
      <c r="M59" s="237">
        <f t="shared" si="15"/>
        <v>-0.5988143932996763</v>
      </c>
      <c r="N59" s="237">
        <f t="shared" si="15"/>
        <v>-0.6543135271135725</v>
      </c>
      <c r="O59" s="237">
        <f t="shared" si="15"/>
        <v>-1.1487382166623803</v>
      </c>
      <c r="P59" s="237">
        <f t="shared" si="15"/>
        <v>0.12226732528000639</v>
      </c>
      <c r="Q59" s="237">
        <f t="shared" si="15"/>
        <v>-0.9079291164109691</v>
      </c>
      <c r="R59" s="237">
        <f t="shared" si="1"/>
        <v>-0.14706752539946422</v>
      </c>
      <c r="S59" s="237">
        <f t="shared" si="2"/>
        <v>-0.020628844949158065</v>
      </c>
      <c r="T59" s="237">
        <f t="shared" si="2"/>
        <v>-0.7582805960270917</v>
      </c>
      <c r="U59" s="7">
        <v>2005</v>
      </c>
      <c r="V59" s="8"/>
      <c r="W59" s="8"/>
      <c r="X59" s="8"/>
    </row>
    <row r="60" spans="1:24" ht="11.85" customHeight="1">
      <c r="A60" s="47">
        <v>2006</v>
      </c>
      <c r="B60" s="237">
        <f aca="true" t="shared" si="16" ref="B60:Q60">B26*100/B25-100</f>
        <v>-0.01601602020242865</v>
      </c>
      <c r="C60" s="237">
        <f t="shared" si="16"/>
        <v>0.14099379923874267</v>
      </c>
      <c r="D60" s="237">
        <f t="shared" si="16"/>
        <v>-0.019261127211464668</v>
      </c>
      <c r="E60" s="237">
        <f t="shared" si="16"/>
        <v>-0.4707148910827783</v>
      </c>
      <c r="F60" s="237">
        <f t="shared" si="16"/>
        <v>-0.009137162515074237</v>
      </c>
      <c r="G60" s="237">
        <f t="shared" si="16"/>
        <v>0.3342444404127036</v>
      </c>
      <c r="H60" s="237">
        <f t="shared" si="16"/>
        <v>-0.2640034996816638</v>
      </c>
      <c r="I60" s="237">
        <f t="shared" si="16"/>
        <v>-0.845297457199294</v>
      </c>
      <c r="J60" s="237">
        <f t="shared" si="16"/>
        <v>-0.19156306282897617</v>
      </c>
      <c r="K60" s="237">
        <f t="shared" si="16"/>
        <v>-0.2081461143695833</v>
      </c>
      <c r="L60" s="237">
        <f t="shared" si="16"/>
        <v>-0.11283337104315194</v>
      </c>
      <c r="M60" s="237">
        <f t="shared" si="16"/>
        <v>-0.7049371517429108</v>
      </c>
      <c r="N60" s="237">
        <f t="shared" si="16"/>
        <v>-0.6418590708765635</v>
      </c>
      <c r="O60" s="237">
        <f t="shared" si="16"/>
        <v>-1.144606738551289</v>
      </c>
      <c r="P60" s="237">
        <f t="shared" si="16"/>
        <v>0.04706446119746488</v>
      </c>
      <c r="Q60" s="237">
        <f t="shared" si="16"/>
        <v>-1.0353287197829388</v>
      </c>
      <c r="R60" s="237">
        <f t="shared" si="1"/>
        <v>-0.20104709482554028</v>
      </c>
      <c r="S60" s="237">
        <f t="shared" si="2"/>
        <v>-0.08863352483632525</v>
      </c>
      <c r="T60" s="237">
        <f t="shared" si="2"/>
        <v>-0.7974121399515326</v>
      </c>
      <c r="U60" s="7">
        <v>2006</v>
      </c>
      <c r="V60" s="8"/>
      <c r="W60" s="8"/>
      <c r="X60" s="8"/>
    </row>
    <row r="61" spans="1:24" ht="11.85" customHeight="1">
      <c r="A61" s="47">
        <v>2007</v>
      </c>
      <c r="B61" s="237">
        <f aca="true" t="shared" si="17" ref="B61:Q61">B27*100/B26-100</f>
        <v>-0.05113588884756837</v>
      </c>
      <c r="C61" s="237">
        <f t="shared" si="17"/>
        <v>0.15113705202070093</v>
      </c>
      <c r="D61" s="237">
        <f t="shared" si="17"/>
        <v>0.044695650840168355</v>
      </c>
      <c r="E61" s="237">
        <f t="shared" si="17"/>
        <v>-0.547300656657626</v>
      </c>
      <c r="F61" s="237">
        <f t="shared" si="17"/>
        <v>-0.09792887287369467</v>
      </c>
      <c r="G61" s="237">
        <f t="shared" si="17"/>
        <v>0.5644669785928329</v>
      </c>
      <c r="H61" s="237">
        <f t="shared" si="17"/>
        <v>-0.24344557131307454</v>
      </c>
      <c r="I61" s="237">
        <f t="shared" si="17"/>
        <v>-0.903656249758086</v>
      </c>
      <c r="J61" s="237">
        <f t="shared" si="17"/>
        <v>-0.21323943619046304</v>
      </c>
      <c r="K61" s="237">
        <f t="shared" si="17"/>
        <v>-0.2508353879710796</v>
      </c>
      <c r="L61" s="237">
        <f t="shared" si="17"/>
        <v>-0.17404810802345594</v>
      </c>
      <c r="M61" s="237">
        <f t="shared" si="17"/>
        <v>-0.7316924629586055</v>
      </c>
      <c r="N61" s="237">
        <f t="shared" si="17"/>
        <v>-0.7296039867986792</v>
      </c>
      <c r="O61" s="237">
        <f t="shared" si="17"/>
        <v>-1.2513458212353612</v>
      </c>
      <c r="P61" s="237">
        <f t="shared" si="17"/>
        <v>0.02818975446760419</v>
      </c>
      <c r="Q61" s="237">
        <f t="shared" si="17"/>
        <v>-1.0738638024481588</v>
      </c>
      <c r="R61" s="237">
        <f t="shared" si="1"/>
        <v>-0.22277566474299704</v>
      </c>
      <c r="S61" s="237">
        <f t="shared" si="2"/>
        <v>-0.10453018562004956</v>
      </c>
      <c r="T61" s="237">
        <f t="shared" si="2"/>
        <v>-0.8735497203338554</v>
      </c>
      <c r="U61" s="7">
        <v>2007</v>
      </c>
      <c r="V61" s="8"/>
      <c r="W61" s="8"/>
      <c r="X61" s="8"/>
    </row>
    <row r="62" spans="1:24" ht="11.85" customHeight="1">
      <c r="A62" s="47">
        <v>2008</v>
      </c>
      <c r="B62" s="237">
        <f aca="true" t="shared" si="18" ref="B62:Q62">B28*100/B27-100</f>
        <v>-0.07061295161759062</v>
      </c>
      <c r="C62" s="237">
        <f t="shared" si="18"/>
        <v>0.05081472018977706</v>
      </c>
      <c r="D62" s="237">
        <f t="shared" si="18"/>
        <v>0.1367866992182769</v>
      </c>
      <c r="E62" s="237">
        <f t="shared" si="18"/>
        <v>-0.5811137434896381</v>
      </c>
      <c r="F62" s="237">
        <f t="shared" si="18"/>
        <v>-0.23172285946007776</v>
      </c>
      <c r="G62" s="237">
        <f t="shared" si="18"/>
        <v>0.2897576706195224</v>
      </c>
      <c r="H62" s="237">
        <f t="shared" si="18"/>
        <v>-0.16598035201117511</v>
      </c>
      <c r="I62" s="237">
        <f t="shared" si="18"/>
        <v>-0.9695850164111448</v>
      </c>
      <c r="J62" s="237">
        <f t="shared" si="18"/>
        <v>-0.2987812048067724</v>
      </c>
      <c r="K62" s="237">
        <f t="shared" si="18"/>
        <v>-0.3504088253079658</v>
      </c>
      <c r="L62" s="237">
        <f t="shared" si="18"/>
        <v>-0.3142584243528006</v>
      </c>
      <c r="M62" s="237">
        <f t="shared" si="18"/>
        <v>-0.6981327942256286</v>
      </c>
      <c r="N62" s="237">
        <f t="shared" si="18"/>
        <v>-0.7780810263410132</v>
      </c>
      <c r="O62" s="237">
        <f t="shared" si="18"/>
        <v>-1.325140774814571</v>
      </c>
      <c r="P62" s="237">
        <f t="shared" si="18"/>
        <v>-0.05098378031726725</v>
      </c>
      <c r="Q62" s="237">
        <f t="shared" si="18"/>
        <v>-1.044770787697189</v>
      </c>
      <c r="R62" s="237">
        <f t="shared" si="1"/>
        <v>-0.2824935035494889</v>
      </c>
      <c r="S62" s="237">
        <f t="shared" si="2"/>
        <v>-0.1772098502111703</v>
      </c>
      <c r="T62" s="237">
        <f t="shared" si="2"/>
        <v>-0.9119572185997242</v>
      </c>
      <c r="U62" s="7">
        <v>2008</v>
      </c>
      <c r="V62" s="8"/>
      <c r="W62" s="8"/>
      <c r="X62" s="8"/>
    </row>
    <row r="63" spans="1:24" ht="11.85" customHeight="1">
      <c r="A63" s="47">
        <v>2009</v>
      </c>
      <c r="B63" s="237">
        <f aca="true" t="shared" si="19" ref="B63:Q63">B29*100/B28-100</f>
        <v>-0.14519959018592488</v>
      </c>
      <c r="C63" s="237">
        <f t="shared" si="19"/>
        <v>-0.09839594580276412</v>
      </c>
      <c r="D63" s="237">
        <f t="shared" si="19"/>
        <v>0.11253181894595343</v>
      </c>
      <c r="E63" s="237">
        <f t="shared" si="19"/>
        <v>-0.5631606342168851</v>
      </c>
      <c r="F63" s="237">
        <f t="shared" si="19"/>
        <v>-0.1775574693323705</v>
      </c>
      <c r="G63" s="237">
        <f t="shared" si="19"/>
        <v>-0.14113898751440956</v>
      </c>
      <c r="H63" s="237">
        <f t="shared" si="19"/>
        <v>-0.16690815922829927</v>
      </c>
      <c r="I63" s="237">
        <f t="shared" si="19"/>
        <v>-0.9504368684309696</v>
      </c>
      <c r="J63" s="237">
        <f t="shared" si="19"/>
        <v>-0.3477591140458429</v>
      </c>
      <c r="K63" s="237">
        <f t="shared" si="19"/>
        <v>-0.4321931561348009</v>
      </c>
      <c r="L63" s="237">
        <f t="shared" si="19"/>
        <v>-0.4203735329745655</v>
      </c>
      <c r="M63" s="237">
        <f t="shared" si="19"/>
        <v>-0.7630578407846116</v>
      </c>
      <c r="N63" s="237">
        <f t="shared" si="19"/>
        <v>-0.7196566551848917</v>
      </c>
      <c r="O63" s="237">
        <f t="shared" si="19"/>
        <v>-1.2654383135836724</v>
      </c>
      <c r="P63" s="237">
        <f t="shared" si="19"/>
        <v>-0.1472190219809022</v>
      </c>
      <c r="Q63" s="237">
        <f t="shared" si="19"/>
        <v>-0.9665330090609814</v>
      </c>
      <c r="R63" s="237">
        <f t="shared" si="1"/>
        <v>-0.34786874720533945</v>
      </c>
      <c r="S63" s="237">
        <f t="shared" si="2"/>
        <v>-0.268635114049971</v>
      </c>
      <c r="T63" s="237">
        <f t="shared" si="2"/>
        <v>-0.8620773983121808</v>
      </c>
      <c r="U63" s="7">
        <v>2009</v>
      </c>
      <c r="V63" s="8"/>
      <c r="W63" s="8"/>
      <c r="X63" s="8"/>
    </row>
    <row r="64" spans="1:24" ht="11.85" customHeight="1">
      <c r="A64" s="47">
        <v>2010</v>
      </c>
      <c r="B64" s="237">
        <f aca="true" t="shared" si="20" ref="B64:Q64">B30*100/B29-100</f>
        <v>-0.10035294152410756</v>
      </c>
      <c r="C64" s="237">
        <f t="shared" si="20"/>
        <v>0.019118155861875152</v>
      </c>
      <c r="D64" s="237">
        <f t="shared" si="20"/>
        <v>0.14638691045317387</v>
      </c>
      <c r="E64" s="237">
        <f t="shared" si="20"/>
        <v>-0.46412214726314005</v>
      </c>
      <c r="F64" s="237">
        <f t="shared" si="20"/>
        <v>-0.16256578403549327</v>
      </c>
      <c r="G64" s="237">
        <f t="shared" si="20"/>
        <v>0.173479581270783</v>
      </c>
      <c r="H64" s="237">
        <f t="shared" si="20"/>
        <v>-0.061527437470118684</v>
      </c>
      <c r="I64" s="237">
        <f t="shared" si="20"/>
        <v>-0.759656831152796</v>
      </c>
      <c r="J64" s="237">
        <f t="shared" si="20"/>
        <v>-0.2593631187412626</v>
      </c>
      <c r="K64" s="237">
        <f t="shared" si="20"/>
        <v>-0.33278731189223265</v>
      </c>
      <c r="L64" s="237">
        <f t="shared" si="20"/>
        <v>-0.31785124481974947</v>
      </c>
      <c r="M64" s="237">
        <f t="shared" si="20"/>
        <v>-0.7072609621990438</v>
      </c>
      <c r="N64" s="237">
        <f t="shared" si="20"/>
        <v>-0.6244462012206071</v>
      </c>
      <c r="O64" s="237">
        <f t="shared" si="20"/>
        <v>-1.0782730151113498</v>
      </c>
      <c r="P64" s="237">
        <f t="shared" si="20"/>
        <v>-0.0522987533262409</v>
      </c>
      <c r="Q64" s="237">
        <f t="shared" si="20"/>
        <v>-0.8257481866301646</v>
      </c>
      <c r="R64" s="237">
        <f t="shared" si="1"/>
        <v>-0.24661617357180887</v>
      </c>
      <c r="S64" s="237">
        <f t="shared" si="2"/>
        <v>-0.171047681909684</v>
      </c>
      <c r="T64" s="237">
        <f t="shared" si="2"/>
        <v>-0.7285995039509032</v>
      </c>
      <c r="U64" s="7">
        <v>2010</v>
      </c>
      <c r="V64" s="8"/>
      <c r="W64" s="8"/>
      <c r="X64" s="8"/>
    </row>
    <row r="65" spans="1:24" ht="11.85" customHeight="1">
      <c r="A65" s="47">
        <v>2011</v>
      </c>
      <c r="B65" s="237">
        <f aca="true" t="shared" si="21" ref="B65:Q65">B31*100/B30-100</f>
        <v>0.14339085792636297</v>
      </c>
      <c r="C65" s="237">
        <f t="shared" si="21"/>
        <v>0.3280016132154344</v>
      </c>
      <c r="D65" s="237">
        <f t="shared" si="21"/>
        <v>0.8542534307575238</v>
      </c>
      <c r="E65" s="237">
        <f t="shared" si="21"/>
        <v>-0.36836616529403443</v>
      </c>
      <c r="F65" s="237">
        <f t="shared" si="21"/>
        <v>-0.05933653474636458</v>
      </c>
      <c r="G65" s="237">
        <f t="shared" si="21"/>
        <v>0.6016315391730416</v>
      </c>
      <c r="H65" s="237">
        <f t="shared" si="21"/>
        <v>0.2063903961455793</v>
      </c>
      <c r="I65" s="237">
        <f t="shared" si="21"/>
        <v>-0.5600290385427371</v>
      </c>
      <c r="J65" s="237">
        <f t="shared" si="21"/>
        <v>-0.1336980117509512</v>
      </c>
      <c r="K65" s="237">
        <f t="shared" si="21"/>
        <v>-0.12155011463067922</v>
      </c>
      <c r="L65" s="237">
        <f t="shared" si="21"/>
        <v>-0.16917262209312867</v>
      </c>
      <c r="M65" s="237">
        <f t="shared" si="21"/>
        <v>-0.48846756736583075</v>
      </c>
      <c r="N65" s="237">
        <f t="shared" si="21"/>
        <v>-0.43240902318180474</v>
      </c>
      <c r="O65" s="237">
        <f t="shared" si="21"/>
        <v>-0.9434162478782611</v>
      </c>
      <c r="P65" s="237">
        <f t="shared" si="21"/>
        <v>0.051826074408822365</v>
      </c>
      <c r="Q65" s="237">
        <f t="shared" si="21"/>
        <v>-0.6934975135643242</v>
      </c>
      <c r="R65" s="237">
        <f t="shared" si="1"/>
        <v>-0.011319804365186314</v>
      </c>
      <c r="S65" s="237">
        <f t="shared" si="2"/>
        <v>0.05564311617926876</v>
      </c>
      <c r="T65" s="237">
        <f t="shared" si="2"/>
        <v>-0.5747174493226481</v>
      </c>
      <c r="U65" s="7">
        <v>2011</v>
      </c>
      <c r="V65" s="8"/>
      <c r="W65" s="8"/>
      <c r="X65" s="8"/>
    </row>
    <row r="66" spans="1:24" ht="11.85" customHeight="1">
      <c r="A66" s="47">
        <v>2012</v>
      </c>
      <c r="B66" s="237">
        <f aca="true" t="shared" si="22" ref="B66:Q66">B32*100/B31-100</f>
        <v>0.4316432427580992</v>
      </c>
      <c r="C66" s="237">
        <f t="shared" si="22"/>
        <v>0.5484723429252227</v>
      </c>
      <c r="D66" s="237">
        <f t="shared" si="22"/>
        <v>1.4668518376075923</v>
      </c>
      <c r="E66" s="237">
        <f t="shared" si="22"/>
        <v>-0.23868524111277623</v>
      </c>
      <c r="F66" s="237">
        <f t="shared" si="22"/>
        <v>0.25359567368541036</v>
      </c>
      <c r="G66" s="237">
        <f t="shared" si="22"/>
        <v>0.8344899132214607</v>
      </c>
      <c r="H66" s="237">
        <f t="shared" si="22"/>
        <v>0.39347397598297107</v>
      </c>
      <c r="I66" s="237">
        <f t="shared" si="22"/>
        <v>-0.448895113369133</v>
      </c>
      <c r="J66" s="237">
        <f t="shared" si="22"/>
        <v>0.0010673125750884083</v>
      </c>
      <c r="K66" s="237">
        <f t="shared" si="22"/>
        <v>0.0260415108180041</v>
      </c>
      <c r="L66" s="237">
        <f t="shared" si="22"/>
        <v>-0.048921509908680605</v>
      </c>
      <c r="M66" s="237">
        <f t="shared" si="22"/>
        <v>-0.3796504935156264</v>
      </c>
      <c r="N66" s="237">
        <f t="shared" si="22"/>
        <v>-0.19767406634960594</v>
      </c>
      <c r="O66" s="237">
        <f t="shared" si="22"/>
        <v>-0.8305856293295193</v>
      </c>
      <c r="P66" s="237">
        <f t="shared" si="22"/>
        <v>0.11420105668997849</v>
      </c>
      <c r="Q66" s="237">
        <f t="shared" si="22"/>
        <v>-0.5685240034837022</v>
      </c>
      <c r="R66" s="237">
        <f t="shared" si="1"/>
        <v>0.1879066062734296</v>
      </c>
      <c r="S66" s="237">
        <f t="shared" si="2"/>
        <v>0.24074320742147393</v>
      </c>
      <c r="T66" s="237">
        <f t="shared" si="2"/>
        <v>-0.417016792304608</v>
      </c>
      <c r="U66" s="7">
        <v>2012</v>
      </c>
      <c r="V66" s="8"/>
      <c r="W66" s="8"/>
      <c r="X66" s="8"/>
    </row>
    <row r="67" spans="1:24" ht="11.85" customHeight="1">
      <c r="A67" s="47">
        <v>2013</v>
      </c>
      <c r="B67" s="237">
        <f aca="true" t="shared" si="23" ref="B67:Q67">B33*100/B32-100</f>
        <v>0.5637061256211098</v>
      </c>
      <c r="C67" s="237">
        <f t="shared" si="23"/>
        <v>0.6444432195176972</v>
      </c>
      <c r="D67" s="237">
        <f t="shared" si="23"/>
        <v>1.4300074135710048</v>
      </c>
      <c r="E67" s="237">
        <f t="shared" si="23"/>
        <v>-0.08134306621749943</v>
      </c>
      <c r="F67" s="237">
        <f t="shared" si="23"/>
        <v>0.39863622034714297</v>
      </c>
      <c r="G67" s="237">
        <f t="shared" si="23"/>
        <v>0.8154765008139151</v>
      </c>
      <c r="H67" s="237">
        <f t="shared" si="23"/>
        <v>0.43008256612768037</v>
      </c>
      <c r="I67" s="237">
        <f t="shared" si="23"/>
        <v>-0.3240806853025049</v>
      </c>
      <c r="J67" s="237">
        <f t="shared" si="23"/>
        <v>0.10483983795538165</v>
      </c>
      <c r="K67" s="237">
        <f t="shared" si="23"/>
        <v>0.07669105805854315</v>
      </c>
      <c r="L67" s="237">
        <f t="shared" si="23"/>
        <v>0.0542835919197131</v>
      </c>
      <c r="M67" s="237">
        <f t="shared" si="23"/>
        <v>-0.35820739686226943</v>
      </c>
      <c r="N67" s="237">
        <f t="shared" si="23"/>
        <v>-0.09619482586343509</v>
      </c>
      <c r="O67" s="237">
        <f t="shared" si="23"/>
        <v>-0.7089743900637728</v>
      </c>
      <c r="P67" s="237">
        <f t="shared" si="23"/>
        <v>0.2440451590519075</v>
      </c>
      <c r="Q67" s="237">
        <f t="shared" si="23"/>
        <v>-0.4771069543095052</v>
      </c>
      <c r="R67" s="237">
        <f t="shared" si="1"/>
        <v>0.273271669310887</v>
      </c>
      <c r="S67" s="237">
        <f t="shared" si="2"/>
        <v>0.32455847490837186</v>
      </c>
      <c r="T67" s="237">
        <f t="shared" si="2"/>
        <v>-0.2991813802753711</v>
      </c>
      <c r="U67" s="7">
        <v>2013</v>
      </c>
      <c r="V67" s="8"/>
      <c r="W67" s="8"/>
      <c r="X67" s="8"/>
    </row>
    <row r="68" spans="1:24" ht="11.85" customHeight="1">
      <c r="A68" s="47">
        <v>2014</v>
      </c>
      <c r="B68" s="237">
        <f aca="true" t="shared" si="24" ref="B68:Q68">B34*100/B33-100</f>
        <v>0.6958928585747657</v>
      </c>
      <c r="C68" s="237">
        <f t="shared" si="24"/>
        <v>0.6845934550706971</v>
      </c>
      <c r="D68" s="237">
        <f t="shared" si="24"/>
        <v>1.3921623668614131</v>
      </c>
      <c r="E68" s="237">
        <f t="shared" si="24"/>
        <v>0.17069820915899925</v>
      </c>
      <c r="F68" s="237">
        <f t="shared" si="24"/>
        <v>0.5421570136705327</v>
      </c>
      <c r="G68" s="237">
        <f t="shared" si="24"/>
        <v>0.819395658352235</v>
      </c>
      <c r="H68" s="237">
        <f t="shared" si="24"/>
        <v>0.6417559546559204</v>
      </c>
      <c r="I68" s="237">
        <f t="shared" si="24"/>
        <v>-0.037161790172277165</v>
      </c>
      <c r="J68" s="237">
        <f t="shared" si="24"/>
        <v>0.3066497601665361</v>
      </c>
      <c r="K68" s="237">
        <f t="shared" si="24"/>
        <v>0.23847735703499495</v>
      </c>
      <c r="L68" s="237">
        <f t="shared" si="24"/>
        <v>0.26681214591408775</v>
      </c>
      <c r="M68" s="237">
        <f t="shared" si="24"/>
        <v>-0.26458358312267194</v>
      </c>
      <c r="N68" s="237">
        <f t="shared" si="24"/>
        <v>0.0626189543993263</v>
      </c>
      <c r="O68" s="237">
        <f t="shared" si="24"/>
        <v>-0.5293996185587417</v>
      </c>
      <c r="P68" s="237">
        <f t="shared" si="24"/>
        <v>0.4327978762419349</v>
      </c>
      <c r="Q68" s="237">
        <f t="shared" si="24"/>
        <v>-0.3163022649089129</v>
      </c>
      <c r="R68" s="237">
        <f t="shared" si="1"/>
        <v>0.4177499659993913</v>
      </c>
      <c r="S68" s="237">
        <f t="shared" si="2"/>
        <v>0.46689046875719953</v>
      </c>
      <c r="T68" s="237">
        <f t="shared" si="2"/>
        <v>-0.10108922238653406</v>
      </c>
      <c r="U68" s="7">
        <v>2014</v>
      </c>
      <c r="V68" s="8"/>
      <c r="W68" s="8"/>
      <c r="X68" s="8"/>
    </row>
    <row r="69" spans="1:24" ht="11.85" customHeight="1">
      <c r="A69" s="47">
        <v>2015</v>
      </c>
      <c r="B69" s="237">
        <f aca="true" t="shared" si="25" ref="B69:Q72">B35*100/B34-100</f>
        <v>1.163298235772075</v>
      </c>
      <c r="C69" s="237">
        <f t="shared" si="25"/>
        <v>0.9458878015064158</v>
      </c>
      <c r="D69" s="237">
        <f t="shared" si="25"/>
        <v>1.4249359880133738</v>
      </c>
      <c r="E69" s="237">
        <f t="shared" si="25"/>
        <v>0.7261365549189804</v>
      </c>
      <c r="F69" s="237">
        <f t="shared" si="25"/>
        <v>1.068613182948269</v>
      </c>
      <c r="G69" s="237">
        <f t="shared" si="25"/>
        <v>1.1702602408457494</v>
      </c>
      <c r="H69" s="237">
        <f t="shared" si="25"/>
        <v>1.077046034067493</v>
      </c>
      <c r="I69" s="237">
        <f t="shared" si="25"/>
        <v>0.4961754187888374</v>
      </c>
      <c r="J69" s="237">
        <f t="shared" si="25"/>
        <v>0.8710853823753553</v>
      </c>
      <c r="K69" s="237">
        <f t="shared" si="25"/>
        <v>0.8340255144894684</v>
      </c>
      <c r="L69" s="237">
        <f t="shared" si="25"/>
        <v>0.7299322953384291</v>
      </c>
      <c r="M69" s="237">
        <f t="shared" si="25"/>
        <v>0.24639424898245466</v>
      </c>
      <c r="N69" s="237">
        <f t="shared" si="25"/>
        <v>0.4747915859218921</v>
      </c>
      <c r="O69" s="237">
        <f t="shared" si="25"/>
        <v>0.019910154312611894</v>
      </c>
      <c r="P69" s="237">
        <f t="shared" si="25"/>
        <v>0.7572049401256038</v>
      </c>
      <c r="Q69" s="237">
        <f t="shared" si="25"/>
        <v>0.22869186585140255</v>
      </c>
      <c r="R69" s="237">
        <f t="shared" si="1"/>
        <v>0.8694569277648156</v>
      </c>
      <c r="S69" s="237">
        <f aca="true" t="shared" si="26" ref="S69:T72">S35*100/S34-100</f>
        <v>0.9297166977024744</v>
      </c>
      <c r="T69" s="237">
        <f t="shared" si="26"/>
        <v>0.40284622537245696</v>
      </c>
      <c r="U69" s="7">
        <v>2015</v>
      </c>
      <c r="V69" s="8"/>
      <c r="W69" s="8"/>
      <c r="X69" s="8"/>
    </row>
    <row r="70" spans="1:24" ht="11.85" customHeight="1">
      <c r="A70" s="47">
        <v>2016</v>
      </c>
      <c r="B70" s="237">
        <f t="shared" si="25"/>
        <v>1.089308881323987</v>
      </c>
      <c r="C70" s="237">
        <f t="shared" si="25"/>
        <v>0.9366878085607908</v>
      </c>
      <c r="D70" s="237">
        <f t="shared" si="25"/>
        <v>1.501914195951855</v>
      </c>
      <c r="E70" s="237">
        <f t="shared" si="25"/>
        <v>0.7440470771226586</v>
      </c>
      <c r="F70" s="237">
        <f t="shared" si="25"/>
        <v>1.2647576306193713</v>
      </c>
      <c r="G70" s="237">
        <f t="shared" si="25"/>
        <v>1.3420652357613676</v>
      </c>
      <c r="H70" s="237">
        <f t="shared" si="25"/>
        <v>0.9714703921578263</v>
      </c>
      <c r="I70" s="237">
        <f t="shared" si="25"/>
        <v>0.3592090923244484</v>
      </c>
      <c r="J70" s="237">
        <f t="shared" si="25"/>
        <v>0.7550526751854107</v>
      </c>
      <c r="K70" s="237">
        <f t="shared" si="25"/>
        <v>0.7097925298534449</v>
      </c>
      <c r="L70" s="237">
        <f t="shared" si="25"/>
        <v>0.6754388988820637</v>
      </c>
      <c r="M70" s="237">
        <f t="shared" si="25"/>
        <v>0.3837487252044838</v>
      </c>
      <c r="N70" s="237">
        <f t="shared" si="25"/>
        <v>0.3256460649380557</v>
      </c>
      <c r="O70" s="237">
        <f t="shared" si="25"/>
        <v>0.01571071573467009</v>
      </c>
      <c r="P70" s="237">
        <f t="shared" si="25"/>
        <v>0.8974655062290964</v>
      </c>
      <c r="Q70" s="237">
        <f t="shared" si="25"/>
        <v>0.031611975022826755</v>
      </c>
      <c r="R70" s="237">
        <f t="shared" si="1"/>
        <v>0.810484087521175</v>
      </c>
      <c r="S70" s="237">
        <f t="shared" si="26"/>
        <v>0.8700757073421244</v>
      </c>
      <c r="T70" s="237">
        <f t="shared" si="26"/>
        <v>0.3063082643795809</v>
      </c>
      <c r="U70" s="7">
        <v>2016</v>
      </c>
      <c r="V70" s="8"/>
      <c r="W70" s="8"/>
      <c r="X70" s="8"/>
    </row>
    <row r="71" spans="1:24" ht="11.85" customHeight="1">
      <c r="A71" s="2" t="s">
        <v>267</v>
      </c>
      <c r="B71" s="237">
        <f t="shared" si="25"/>
        <v>0.65870838446736</v>
      </c>
      <c r="C71" s="237">
        <f t="shared" si="25"/>
        <v>0.5962924414607897</v>
      </c>
      <c r="D71" s="237">
        <f t="shared" si="25"/>
        <v>1.317347680617317</v>
      </c>
      <c r="E71" s="237">
        <f t="shared" si="25"/>
        <v>0.38586404909433725</v>
      </c>
      <c r="F71" s="237">
        <f t="shared" si="25"/>
        <v>0.7068362560193009</v>
      </c>
      <c r="G71" s="237">
        <f t="shared" si="25"/>
        <v>1.2000513640661694</v>
      </c>
      <c r="H71" s="237">
        <f t="shared" si="25"/>
        <v>0.5415174110479484</v>
      </c>
      <c r="I71" s="237">
        <f t="shared" si="25"/>
        <v>-0.03853509548142142</v>
      </c>
      <c r="J71" s="237">
        <f t="shared" si="25"/>
        <v>0.22791930890349477</v>
      </c>
      <c r="K71" s="237">
        <f t="shared" si="25"/>
        <v>0.13037951856287577</v>
      </c>
      <c r="L71" s="237">
        <f t="shared" si="25"/>
        <v>0.25712982223110714</v>
      </c>
      <c r="M71" s="237">
        <f t="shared" si="25"/>
        <v>-0.07077432126925487</v>
      </c>
      <c r="N71" s="237">
        <f t="shared" si="25"/>
        <v>-0.04337160205784585</v>
      </c>
      <c r="O71" s="237">
        <f t="shared" si="25"/>
        <v>-0.4995401321188666</v>
      </c>
      <c r="P71" s="237">
        <f t="shared" si="25"/>
        <v>0.5418907996320854</v>
      </c>
      <c r="Q71" s="237">
        <f t="shared" si="25"/>
        <v>-0.45065169853738496</v>
      </c>
      <c r="R71" s="237">
        <f t="shared" si="1"/>
        <v>0.37442741941065094</v>
      </c>
      <c r="S71" s="237">
        <f t="shared" si="26"/>
        <v>0.41584540181419527</v>
      </c>
      <c r="T71" s="237">
        <f t="shared" si="26"/>
        <v>-0.10907989878199942</v>
      </c>
      <c r="U71" s="7">
        <v>2017</v>
      </c>
      <c r="V71" s="8"/>
      <c r="W71" s="8"/>
      <c r="X71" s="8"/>
    </row>
    <row r="72" spans="1:24" ht="11.85" customHeight="1">
      <c r="A72" s="2" t="s">
        <v>268</v>
      </c>
      <c r="B72" s="237">
        <f t="shared" si="25"/>
        <v>0.5353278619221697</v>
      </c>
      <c r="C72" s="237">
        <f t="shared" si="25"/>
        <v>0.5629830596750622</v>
      </c>
      <c r="D72" s="237">
        <f t="shared" si="25"/>
        <v>0.973745486779535</v>
      </c>
      <c r="E72" s="237">
        <f t="shared" si="25"/>
        <v>0.3454906567483249</v>
      </c>
      <c r="F72" s="237">
        <f t="shared" si="25"/>
        <v>0.31122544282702336</v>
      </c>
      <c r="G72" s="237">
        <f t="shared" si="25"/>
        <v>0.8443233795346572</v>
      </c>
      <c r="H72" s="237">
        <f t="shared" si="25"/>
        <v>0.4232540029783962</v>
      </c>
      <c r="I72" s="237">
        <f t="shared" si="25"/>
        <v>-0.031038607682560837</v>
      </c>
      <c r="J72" s="237">
        <f t="shared" si="25"/>
        <v>0.2310971646532778</v>
      </c>
      <c r="K72" s="237">
        <f t="shared" si="25"/>
        <v>0.11885291850784085</v>
      </c>
      <c r="L72" s="237">
        <f t="shared" si="25"/>
        <v>0.2308675519046659</v>
      </c>
      <c r="M72" s="237">
        <f t="shared" si="25"/>
        <v>-0.30851329942467487</v>
      </c>
      <c r="N72" s="237">
        <f t="shared" si="25"/>
        <v>-0.04711450024083774</v>
      </c>
      <c r="O72" s="237">
        <f t="shared" si="25"/>
        <v>-0.6263715613138601</v>
      </c>
      <c r="P72" s="237">
        <f t="shared" si="25"/>
        <v>0.25617889069306443</v>
      </c>
      <c r="Q72" s="237">
        <f t="shared" si="25"/>
        <v>-0.3477103422477654</v>
      </c>
      <c r="R72" s="237">
        <f t="shared" si="1"/>
        <v>0.30097993145311364</v>
      </c>
      <c r="S72" s="237">
        <f t="shared" si="26"/>
        <v>0.34447329197551824</v>
      </c>
      <c r="T72" s="237">
        <f t="shared" si="26"/>
        <v>-0.12122974961833677</v>
      </c>
      <c r="U72" s="7">
        <v>2018</v>
      </c>
      <c r="V72" s="8"/>
      <c r="W72" s="8"/>
      <c r="X72" s="8"/>
    </row>
    <row r="73" spans="1:24" ht="11.85" customHeight="1">
      <c r="A73" s="2" t="s">
        <v>270</v>
      </c>
      <c r="B73" s="237">
        <f aca="true" t="shared" si="27" ref="B73:Q73">B39*100/B38-100</f>
        <v>0.348391555354425</v>
      </c>
      <c r="C73" s="237">
        <f t="shared" si="27"/>
        <v>0.4891169822296746</v>
      </c>
      <c r="D73" s="237">
        <f t="shared" si="27"/>
        <v>0.7714730760084763</v>
      </c>
      <c r="E73" s="237">
        <f t="shared" si="27"/>
        <v>0.35590409648567345</v>
      </c>
      <c r="F73" s="237">
        <f t="shared" si="27"/>
        <v>0.012463178638412842</v>
      </c>
      <c r="G73" s="237">
        <f t="shared" si="27"/>
        <v>0.45395074411098335</v>
      </c>
      <c r="H73" s="237">
        <f t="shared" si="27"/>
        <v>0.3582839718246049</v>
      </c>
      <c r="I73" s="237">
        <f t="shared" si="27"/>
        <v>-0.09252376898368198</v>
      </c>
      <c r="J73" s="237">
        <f t="shared" si="27"/>
        <v>0.19336197472046024</v>
      </c>
      <c r="K73" s="237">
        <f t="shared" si="27"/>
        <v>0.09788313424441242</v>
      </c>
      <c r="L73" s="237">
        <f t="shared" si="27"/>
        <v>0.2478879758152175</v>
      </c>
      <c r="M73" s="237">
        <f t="shared" si="27"/>
        <v>-0.36781451668163356</v>
      </c>
      <c r="N73" s="237">
        <f t="shared" si="27"/>
        <v>-0.11444684962310703</v>
      </c>
      <c r="O73" s="237">
        <f t="shared" si="27"/>
        <v>-0.6385789418337566</v>
      </c>
      <c r="P73" s="237">
        <f t="shared" si="27"/>
        <v>0.24111151857053414</v>
      </c>
      <c r="Q73" s="237">
        <f t="shared" si="27"/>
        <v>-0.41510356631387424</v>
      </c>
      <c r="R73" s="237">
        <f t="shared" si="1"/>
        <v>0.22577314174702678</v>
      </c>
      <c r="S73" s="237">
        <f>S39*100/S38-100</f>
        <v>0.26901593298410376</v>
      </c>
      <c r="T73" s="237">
        <f>T39*100/T38-100</f>
        <v>-0.16157313881397783</v>
      </c>
      <c r="U73" s="7">
        <v>2019</v>
      </c>
      <c r="V73" s="8"/>
      <c r="W73" s="8"/>
      <c r="X73" s="8"/>
    </row>
    <row r="74" spans="1:24" s="46" customFormat="1" ht="11.85" customHeight="1">
      <c r="A74" s="2" t="s">
        <v>272</v>
      </c>
      <c r="B74" s="237">
        <f aca="true" t="shared" si="28" ref="B74:T76">B40*100/B39-100</f>
        <v>0.15115069385880986</v>
      </c>
      <c r="C74" s="237">
        <f t="shared" si="28"/>
        <v>0.24220789545375965</v>
      </c>
      <c r="D74" s="237">
        <f t="shared" si="28"/>
        <v>0.2633464938221124</v>
      </c>
      <c r="E74" s="237">
        <f t="shared" si="28"/>
        <v>0.380507011587639</v>
      </c>
      <c r="F74" s="237">
        <f t="shared" si="28"/>
        <v>-0.2093553087990756</v>
      </c>
      <c r="G74" s="237">
        <f t="shared" si="28"/>
        <v>0.3063632459538468</v>
      </c>
      <c r="H74" s="237">
        <f t="shared" si="28"/>
        <v>0.21781296474640044</v>
      </c>
      <c r="I74" s="237">
        <f t="shared" si="28"/>
        <v>0.03412254406251236</v>
      </c>
      <c r="J74" s="237">
        <f t="shared" si="28"/>
        <v>0.13128396645579699</v>
      </c>
      <c r="K74" s="237">
        <f t="shared" si="28"/>
        <v>-0.019732511866266123</v>
      </c>
      <c r="L74" s="237">
        <f t="shared" si="28"/>
        <v>0.16562437184762757</v>
      </c>
      <c r="M74" s="237">
        <f t="shared" si="28"/>
        <v>-0.3296254265711127</v>
      </c>
      <c r="N74" s="237">
        <f t="shared" si="28"/>
        <v>-0.2576225400335801</v>
      </c>
      <c r="O74" s="237">
        <f t="shared" si="28"/>
        <v>-0.6276935543652797</v>
      </c>
      <c r="P74" s="237">
        <f t="shared" si="28"/>
        <v>0.24415195554304603</v>
      </c>
      <c r="Q74" s="237">
        <f t="shared" si="28"/>
        <v>-0.5356686879344181</v>
      </c>
      <c r="R74" s="237">
        <f t="shared" si="28"/>
        <v>0.08172532919331843</v>
      </c>
      <c r="S74" s="237">
        <f t="shared" si="28"/>
        <v>0.12545289666182668</v>
      </c>
      <c r="T74" s="237">
        <f t="shared" si="28"/>
        <v>-0.20449612378374127</v>
      </c>
      <c r="U74" s="7">
        <v>2020</v>
      </c>
      <c r="V74" s="26"/>
      <c r="W74" s="26"/>
      <c r="X74" s="26"/>
    </row>
    <row r="75" spans="1:24" s="46" customFormat="1" ht="11.85" customHeight="1">
      <c r="A75" s="2" t="s">
        <v>275</v>
      </c>
      <c r="B75" s="237">
        <f t="shared" si="28"/>
        <v>0.1092083126946477</v>
      </c>
      <c r="C75" s="237">
        <f t="shared" si="28"/>
        <v>0.19894216315907443</v>
      </c>
      <c r="D75" s="237">
        <f t="shared" si="28"/>
        <v>0.10881452169336114</v>
      </c>
      <c r="E75" s="237">
        <f t="shared" si="28"/>
        <v>0.3161708652584849</v>
      </c>
      <c r="F75" s="237">
        <f t="shared" si="28"/>
        <v>-0.34804147702398325</v>
      </c>
      <c r="G75" s="237">
        <f t="shared" si="28"/>
        <v>0.18060767644792008</v>
      </c>
      <c r="H75" s="237">
        <f t="shared" si="28"/>
        <v>0.055145624030188856</v>
      </c>
      <c r="I75" s="237">
        <f t="shared" si="28"/>
        <v>0.09388265351772418</v>
      </c>
      <c r="J75" s="237">
        <f t="shared" si="28"/>
        <v>0.20892628194107488</v>
      </c>
      <c r="K75" s="237">
        <f t="shared" si="28"/>
        <v>-0.06308402200755836</v>
      </c>
      <c r="L75" s="237">
        <f t="shared" si="28"/>
        <v>0.15358335528485156</v>
      </c>
      <c r="M75" s="237">
        <f t="shared" si="28"/>
        <v>-0.23025270970602207</v>
      </c>
      <c r="N75" s="237">
        <f t="shared" si="28"/>
        <v>-0.35635765278306053</v>
      </c>
      <c r="O75" s="237">
        <f t="shared" si="28"/>
        <v>-0.5834349986950116</v>
      </c>
      <c r="P75" s="237">
        <f t="shared" si="28"/>
        <v>0.3135529442194951</v>
      </c>
      <c r="Q75" s="237">
        <f t="shared" si="28"/>
        <v>-0.5763566809979892</v>
      </c>
      <c r="R75" s="237">
        <f t="shared" si="28"/>
        <v>0.042337217379412095</v>
      </c>
      <c r="S75" s="237">
        <f t="shared" si="28"/>
        <v>0.09140904432808838</v>
      </c>
      <c r="T75" s="237">
        <f t="shared" si="28"/>
        <v>-0.23976952337346802</v>
      </c>
      <c r="U75" s="7">
        <v>2021</v>
      </c>
      <c r="V75" s="26"/>
      <c r="W75" s="26"/>
      <c r="X75" s="26"/>
    </row>
    <row r="76" spans="1:24" ht="11.85" customHeight="1">
      <c r="A76" s="2" t="s">
        <v>277</v>
      </c>
      <c r="B76" s="237">
        <f t="shared" si="28"/>
        <v>1.099817587849671</v>
      </c>
      <c r="C76" s="237">
        <f t="shared" si="28"/>
        <v>1.3111819157468858</v>
      </c>
      <c r="D76" s="237">
        <f t="shared" si="28"/>
        <v>1.494777676679064</v>
      </c>
      <c r="E76" s="237">
        <f t="shared" si="28"/>
        <v>1.2335123319668497</v>
      </c>
      <c r="F76" s="237">
        <f t="shared" si="28"/>
        <v>0.2647807671270783</v>
      </c>
      <c r="G76" s="237">
        <f t="shared" si="28"/>
        <v>1.1856743472261826</v>
      </c>
      <c r="H76" s="237">
        <f t="shared" si="28"/>
        <v>1.227406171444116</v>
      </c>
      <c r="I76" s="237">
        <f t="shared" si="28"/>
        <v>1.02354672690376</v>
      </c>
      <c r="J76" s="237">
        <f t="shared" si="28"/>
        <v>1.2427721938221197</v>
      </c>
      <c r="K76" s="237">
        <f t="shared" si="28"/>
        <v>0.8517729989616356</v>
      </c>
      <c r="L76" s="237">
        <f t="shared" si="28"/>
        <v>1.1763249072868263</v>
      </c>
      <c r="M76" s="237">
        <f t="shared" si="28"/>
        <v>0.6150513136080207</v>
      </c>
      <c r="N76" s="237">
        <f t="shared" si="28"/>
        <v>0.7423261197855027</v>
      </c>
      <c r="O76" s="237">
        <f t="shared" si="28"/>
        <v>0.5176165729258599</v>
      </c>
      <c r="P76" s="237">
        <f t="shared" si="28"/>
        <v>1.0142845386841657</v>
      </c>
      <c r="Q76" s="237">
        <f t="shared" si="28"/>
        <v>0.3697713461493066</v>
      </c>
      <c r="R76" s="237">
        <f t="shared" si="28"/>
        <v>1.0622243004183787</v>
      </c>
      <c r="S76" s="237">
        <f t="shared" si="28"/>
        <v>1.0918286344882375</v>
      </c>
      <c r="T76" s="237">
        <f t="shared" si="28"/>
        <v>0.7760797659385901</v>
      </c>
      <c r="U76" s="7">
        <v>2022</v>
      </c>
      <c r="V76" s="4"/>
      <c r="W76" s="4"/>
      <c r="X76" s="4"/>
    </row>
    <row r="77" spans="1:24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5"/>
      <c r="L77" s="4"/>
      <c r="M77" s="4"/>
      <c r="N77" s="4"/>
      <c r="O77" s="4"/>
      <c r="P77" s="4"/>
      <c r="Q77" s="4"/>
      <c r="R77" s="4"/>
      <c r="S77" s="4"/>
      <c r="T77" s="4"/>
      <c r="U77" s="45"/>
      <c r="V77" s="4"/>
      <c r="W77" s="4"/>
      <c r="X77" s="4"/>
    </row>
    <row r="78" spans="1:24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5"/>
      <c r="L78" s="4"/>
      <c r="M78" s="4"/>
      <c r="N78" s="4"/>
      <c r="O78" s="4"/>
      <c r="P78" s="4"/>
      <c r="Q78" s="4"/>
      <c r="R78" s="4"/>
      <c r="S78" s="4"/>
      <c r="T78" s="4"/>
      <c r="U78" s="45"/>
      <c r="V78" s="4"/>
      <c r="W78" s="4"/>
      <c r="X78" s="4"/>
    </row>
    <row r="79" spans="1:24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5"/>
      <c r="L79" s="4"/>
      <c r="M79" s="4"/>
      <c r="N79" s="4"/>
      <c r="O79" s="4"/>
      <c r="P79" s="4"/>
      <c r="Q79" s="4"/>
      <c r="R79" s="4"/>
      <c r="S79" s="4"/>
      <c r="T79" s="4"/>
      <c r="U79" s="45"/>
      <c r="V79" s="4"/>
      <c r="W79" s="4"/>
      <c r="X79" s="4"/>
    </row>
    <row r="80" spans="1:24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5"/>
      <c r="L80" s="4"/>
      <c r="M80" s="4"/>
      <c r="N80" s="4"/>
      <c r="O80" s="4"/>
      <c r="P80" s="4"/>
      <c r="Q80" s="4"/>
      <c r="R80" s="4"/>
      <c r="S80" s="4"/>
      <c r="T80" s="4"/>
      <c r="U80" s="45"/>
      <c r="V80" s="4"/>
      <c r="W80" s="4"/>
      <c r="X80" s="4"/>
    </row>
    <row r="81" spans="1:24" ht="11.85" customHeight="1">
      <c r="A81" s="45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5"/>
      <c r="V81" s="4"/>
      <c r="W81" s="4"/>
      <c r="X81" s="4"/>
    </row>
    <row r="82" spans="1:24" ht="11.85" customHeight="1">
      <c r="A82" s="45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5"/>
      <c r="V82" s="4"/>
      <c r="W82" s="4"/>
      <c r="X82" s="4"/>
    </row>
    <row r="83" spans="1:24" ht="11.85" customHeight="1">
      <c r="A83" s="45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5"/>
      <c r="V83" s="4"/>
      <c r="W83" s="4"/>
      <c r="X83" s="4"/>
    </row>
    <row r="84" spans="1:24" ht="11.85" customHeight="1">
      <c r="A84" s="45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5"/>
      <c r="V84" s="4"/>
      <c r="W84" s="4"/>
      <c r="X84" s="4"/>
    </row>
    <row r="85" spans="1:24" ht="11.85" customHeight="1">
      <c r="A85" s="45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5"/>
      <c r="V85" s="4"/>
      <c r="W85" s="4"/>
      <c r="X85" s="4"/>
    </row>
    <row r="86" spans="1:24" ht="11.85" customHeight="1">
      <c r="A86" s="45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5"/>
      <c r="V86" s="4"/>
      <c r="W86" s="4"/>
      <c r="X86" s="4"/>
    </row>
    <row r="87" spans="1:24" ht="11.85" customHeight="1">
      <c r="A87" s="45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5"/>
      <c r="V87" s="4"/>
      <c r="W87" s="4"/>
      <c r="X87" s="4"/>
    </row>
    <row r="88" spans="1:24" ht="11.85" customHeight="1">
      <c r="A88" s="45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5"/>
      <c r="V88" s="4"/>
      <c r="W88" s="4"/>
      <c r="X88" s="4"/>
    </row>
    <row r="89" spans="1:24" ht="11.85" customHeight="1">
      <c r="A89" s="45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5"/>
      <c r="V89" s="4"/>
      <c r="W89" s="4"/>
      <c r="X89" s="4"/>
    </row>
    <row r="90" spans="1:24" ht="11.85" customHeight="1">
      <c r="A90" s="45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5"/>
      <c r="V90" s="4"/>
      <c r="W90" s="4"/>
      <c r="X90" s="4"/>
    </row>
    <row r="91" spans="1:24" ht="11.85" customHeight="1">
      <c r="A91" s="45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5"/>
      <c r="V91" s="4"/>
      <c r="W91" s="4"/>
      <c r="X91" s="4"/>
    </row>
    <row r="93" ht="12.75">
      <c r="A93" s="35"/>
    </row>
  </sheetData>
  <mergeCells count="25">
    <mergeCell ref="B44:K44"/>
    <mergeCell ref="L44:T44"/>
    <mergeCell ref="B5:B7"/>
    <mergeCell ref="C5:C7"/>
    <mergeCell ref="D5:D7"/>
    <mergeCell ref="E5:E7"/>
    <mergeCell ref="F5:F7"/>
    <mergeCell ref="L9:T9"/>
    <mergeCell ref="B9:K9"/>
    <mergeCell ref="P5:P7"/>
    <mergeCell ref="I5:I7"/>
    <mergeCell ref="J5:J7"/>
    <mergeCell ref="K5:K7"/>
    <mergeCell ref="L5:L7"/>
    <mergeCell ref="M5:M7"/>
    <mergeCell ref="N5:N7"/>
    <mergeCell ref="A5:A7"/>
    <mergeCell ref="O5:O7"/>
    <mergeCell ref="G5:G7"/>
    <mergeCell ref="H5:H7"/>
    <mergeCell ref="U5:U7"/>
    <mergeCell ref="Q5:Q7"/>
    <mergeCell ref="R5:R7"/>
    <mergeCell ref="S5:S7"/>
    <mergeCell ref="T5:T7"/>
  </mergeCells>
  <printOptions horizontalCentered="1"/>
  <pageMargins left="0.7086614173228347" right="0.7086614173228347" top="0.5905511811023623" bottom="0.7086614173228347" header="0.07874015748031496" footer="0.07874015748031496"/>
  <pageSetup horizontalDpi="600" verticalDpi="600" orientation="portrait" paperSize="9" scale="86" r:id="rId1"/>
  <headerFooter differentOddEven="1" alignWithMargins="0">
    <oddHeader>&amp;C50</oddHeader>
    <oddFooter>&amp;R&amp;"6,Standard"&amp;8
</oddFooter>
    <evenHeader>&amp;C51</evenHeader>
  </headerFooter>
  <colBreaks count="1" manualBreakCount="1">
    <brk id="11" max="16383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V66"/>
  <sheetViews>
    <sheetView workbookViewId="0" topLeftCell="A1">
      <selection activeCell="P1" sqref="P1"/>
    </sheetView>
  </sheetViews>
  <sheetFormatPr defaultColWidth="11.421875" defaultRowHeight="12.75"/>
  <cols>
    <col min="1" max="1" width="9.00390625" style="248" customWidth="1"/>
    <col min="2" max="2" width="0.85546875" style="249" customWidth="1"/>
    <col min="3" max="3" width="4.57421875" style="250" customWidth="1"/>
    <col min="4" max="4" width="37.8515625" style="251" customWidth="1"/>
    <col min="5" max="5" width="0.85546875" style="252" customWidth="1"/>
    <col min="6" max="6" width="4.57421875" style="250" customWidth="1"/>
    <col min="7" max="7" width="33.00390625" style="251" customWidth="1"/>
    <col min="8" max="8" width="0.85546875" style="251" customWidth="1"/>
    <col min="9" max="9" width="5.00390625" style="251" customWidth="1"/>
    <col min="10" max="10" width="23.421875" style="251" customWidth="1"/>
    <col min="11" max="11" width="0.85546875" style="251" customWidth="1"/>
    <col min="12" max="12" width="5.57421875" style="253" customWidth="1"/>
    <col min="13" max="13" width="20.57421875" style="251" customWidth="1"/>
    <col min="14" max="14" width="0.85546875" style="252" customWidth="1"/>
    <col min="15" max="15" width="6.8515625" style="254" customWidth="1"/>
    <col min="16" max="16384" width="11.421875" style="252" customWidth="1"/>
  </cols>
  <sheetData>
    <row r="1" spans="1:15" ht="12.75">
      <c r="A1" s="259"/>
      <c r="B1" s="260"/>
      <c r="C1" s="261"/>
      <c r="D1" s="262"/>
      <c r="E1" s="263"/>
      <c r="F1" s="261"/>
      <c r="G1" s="262"/>
      <c r="H1" s="262"/>
      <c r="I1" s="262"/>
      <c r="J1" s="262"/>
      <c r="K1" s="262"/>
      <c r="L1" s="264"/>
      <c r="M1" s="262"/>
      <c r="N1" s="263"/>
      <c r="O1" s="265"/>
    </row>
    <row r="2" spans="1:256" ht="27" customHeight="1">
      <c r="A2" s="418" t="s">
        <v>300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255"/>
      <c r="BK2" s="255"/>
      <c r="BL2" s="255"/>
      <c r="BM2" s="255"/>
      <c r="BN2" s="255"/>
      <c r="BO2" s="255"/>
      <c r="BP2" s="255"/>
      <c r="BQ2" s="255"/>
      <c r="BR2" s="255"/>
      <c r="BS2" s="255"/>
      <c r="BT2" s="255"/>
      <c r="BU2" s="255"/>
      <c r="BV2" s="255"/>
      <c r="BW2" s="255"/>
      <c r="BX2" s="255"/>
      <c r="BY2" s="255"/>
      <c r="BZ2" s="255"/>
      <c r="CA2" s="255"/>
      <c r="CB2" s="255"/>
      <c r="CC2" s="255"/>
      <c r="CD2" s="255"/>
      <c r="CE2" s="255"/>
      <c r="CF2" s="255"/>
      <c r="CG2" s="255"/>
      <c r="CH2" s="255"/>
      <c r="CI2" s="255"/>
      <c r="CJ2" s="255"/>
      <c r="CK2" s="255"/>
      <c r="CL2" s="255"/>
      <c r="CM2" s="255"/>
      <c r="CN2" s="255"/>
      <c r="CO2" s="255"/>
      <c r="CP2" s="255"/>
      <c r="CQ2" s="255"/>
      <c r="CR2" s="255"/>
      <c r="CS2" s="255"/>
      <c r="CT2" s="255"/>
      <c r="CU2" s="255"/>
      <c r="CV2" s="255"/>
      <c r="CW2" s="255"/>
      <c r="CX2" s="255"/>
      <c r="CY2" s="255"/>
      <c r="CZ2" s="255"/>
      <c r="DA2" s="255"/>
      <c r="DB2" s="255"/>
      <c r="DC2" s="255"/>
      <c r="DD2" s="255"/>
      <c r="DE2" s="255"/>
      <c r="DF2" s="255"/>
      <c r="DG2" s="255"/>
      <c r="DH2" s="255"/>
      <c r="DI2" s="255"/>
      <c r="DJ2" s="255"/>
      <c r="DK2" s="255"/>
      <c r="DL2" s="255"/>
      <c r="DM2" s="255"/>
      <c r="DN2" s="255"/>
      <c r="DO2" s="255"/>
      <c r="DP2" s="255"/>
      <c r="DQ2" s="255"/>
      <c r="DR2" s="255"/>
      <c r="DS2" s="255"/>
      <c r="DT2" s="255"/>
      <c r="DU2" s="255"/>
      <c r="DV2" s="255"/>
      <c r="DW2" s="255"/>
      <c r="DX2" s="255"/>
      <c r="DY2" s="255"/>
      <c r="DZ2" s="255"/>
      <c r="EA2" s="255"/>
      <c r="EB2" s="255"/>
      <c r="EC2" s="255"/>
      <c r="ED2" s="255"/>
      <c r="EE2" s="255"/>
      <c r="EF2" s="255"/>
      <c r="EG2" s="255"/>
      <c r="EH2" s="255"/>
      <c r="EI2" s="255"/>
      <c r="EJ2" s="255"/>
      <c r="EK2" s="255"/>
      <c r="EL2" s="255"/>
      <c r="EM2" s="255"/>
      <c r="EN2" s="255"/>
      <c r="EO2" s="255"/>
      <c r="EP2" s="255"/>
      <c r="EQ2" s="255"/>
      <c r="ER2" s="255"/>
      <c r="ES2" s="255"/>
      <c r="ET2" s="255"/>
      <c r="EU2" s="255"/>
      <c r="EV2" s="255"/>
      <c r="EW2" s="255"/>
      <c r="EX2" s="255"/>
      <c r="EY2" s="255"/>
      <c r="EZ2" s="255"/>
      <c r="FA2" s="255"/>
      <c r="FB2" s="255"/>
      <c r="FC2" s="255"/>
      <c r="FD2" s="255"/>
      <c r="FE2" s="255"/>
      <c r="FF2" s="255"/>
      <c r="FG2" s="255"/>
      <c r="FH2" s="255"/>
      <c r="FI2" s="255"/>
      <c r="FJ2" s="255"/>
      <c r="FK2" s="255"/>
      <c r="FL2" s="255"/>
      <c r="FM2" s="255"/>
      <c r="FN2" s="255"/>
      <c r="FO2" s="255"/>
      <c r="FP2" s="255"/>
      <c r="FQ2" s="255"/>
      <c r="FR2" s="255"/>
      <c r="FS2" s="255"/>
      <c r="FT2" s="255"/>
      <c r="FU2" s="255"/>
      <c r="FV2" s="255"/>
      <c r="FW2" s="255"/>
      <c r="FX2" s="255"/>
      <c r="FY2" s="255"/>
      <c r="FZ2" s="255"/>
      <c r="GA2" s="255"/>
      <c r="GB2" s="255"/>
      <c r="GC2" s="255"/>
      <c r="GD2" s="255"/>
      <c r="GE2" s="255"/>
      <c r="GF2" s="255"/>
      <c r="GG2" s="255"/>
      <c r="GH2" s="255"/>
      <c r="GI2" s="255"/>
      <c r="GJ2" s="255"/>
      <c r="GK2" s="255"/>
      <c r="GL2" s="255"/>
      <c r="GM2" s="255"/>
      <c r="GN2" s="255"/>
      <c r="GO2" s="255"/>
      <c r="GP2" s="255"/>
      <c r="GQ2" s="255"/>
      <c r="GR2" s="255"/>
      <c r="GS2" s="255"/>
      <c r="GT2" s="255"/>
      <c r="GU2" s="255"/>
      <c r="GV2" s="255"/>
      <c r="GW2" s="255"/>
      <c r="GX2" s="255"/>
      <c r="GY2" s="255"/>
      <c r="GZ2" s="255"/>
      <c r="HA2" s="255"/>
      <c r="HB2" s="255"/>
      <c r="HC2" s="255"/>
      <c r="HD2" s="255"/>
      <c r="HE2" s="255"/>
      <c r="HF2" s="255"/>
      <c r="HG2" s="255"/>
      <c r="HH2" s="255"/>
      <c r="HI2" s="255"/>
      <c r="HJ2" s="255"/>
      <c r="HK2" s="255"/>
      <c r="HL2" s="255"/>
      <c r="HM2" s="255"/>
      <c r="HN2" s="255"/>
      <c r="HO2" s="255"/>
      <c r="HP2" s="255"/>
      <c r="HQ2" s="255"/>
      <c r="HR2" s="255"/>
      <c r="HS2" s="255"/>
      <c r="HT2" s="255"/>
      <c r="HU2" s="255"/>
      <c r="HV2" s="255"/>
      <c r="HW2" s="255"/>
      <c r="HX2" s="255"/>
      <c r="HY2" s="255"/>
      <c r="HZ2" s="255"/>
      <c r="IA2" s="255"/>
      <c r="IB2" s="255"/>
      <c r="IC2" s="255"/>
      <c r="ID2" s="255"/>
      <c r="IE2" s="255"/>
      <c r="IF2" s="255"/>
      <c r="IG2" s="255"/>
      <c r="IH2" s="255"/>
      <c r="II2" s="255"/>
      <c r="IJ2" s="255"/>
      <c r="IK2" s="255"/>
      <c r="IL2" s="255"/>
      <c r="IM2" s="255"/>
      <c r="IN2" s="255"/>
      <c r="IO2" s="255"/>
      <c r="IP2" s="255"/>
      <c r="IQ2" s="255"/>
      <c r="IR2" s="255"/>
      <c r="IS2" s="255"/>
      <c r="IT2" s="255"/>
      <c r="IU2" s="255"/>
      <c r="IV2" s="255"/>
    </row>
    <row r="3" spans="1:15" ht="13.5" thickBot="1">
      <c r="A3" s="259"/>
      <c r="B3" s="260"/>
      <c r="C3" s="261"/>
      <c r="D3" s="262"/>
      <c r="E3" s="263"/>
      <c r="F3" s="261"/>
      <c r="G3" s="262"/>
      <c r="H3" s="262"/>
      <c r="I3" s="262"/>
      <c r="J3" s="262"/>
      <c r="K3" s="262"/>
      <c r="L3" s="264"/>
      <c r="M3" s="262"/>
      <c r="N3" s="263"/>
      <c r="O3" s="265"/>
    </row>
    <row r="4" spans="1:256" ht="44.25" customHeight="1" thickBot="1">
      <c r="A4" s="266" t="s">
        <v>301</v>
      </c>
      <c r="B4" s="267"/>
      <c r="C4" s="419" t="s">
        <v>302</v>
      </c>
      <c r="D4" s="420"/>
      <c r="E4" s="268"/>
      <c r="F4" s="419" t="s">
        <v>303</v>
      </c>
      <c r="G4" s="420"/>
      <c r="H4" s="269"/>
      <c r="I4" s="421" t="s">
        <v>304</v>
      </c>
      <c r="J4" s="422"/>
      <c r="K4" s="270"/>
      <c r="L4" s="419" t="s">
        <v>305</v>
      </c>
      <c r="M4" s="420"/>
      <c r="N4" s="271"/>
      <c r="O4" s="272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56"/>
      <c r="AV4" s="256"/>
      <c r="AW4" s="256"/>
      <c r="AX4" s="256"/>
      <c r="AY4" s="256"/>
      <c r="AZ4" s="256"/>
      <c r="BA4" s="256"/>
      <c r="BB4" s="256"/>
      <c r="BC4" s="256"/>
      <c r="BD4" s="256"/>
      <c r="BE4" s="256"/>
      <c r="BF4" s="256"/>
      <c r="BG4" s="256"/>
      <c r="BH4" s="256"/>
      <c r="BI4" s="256"/>
      <c r="BJ4" s="256"/>
      <c r="BK4" s="256"/>
      <c r="BL4" s="256"/>
      <c r="BM4" s="256"/>
      <c r="BN4" s="256"/>
      <c r="BO4" s="256"/>
      <c r="BP4" s="256"/>
      <c r="BQ4" s="256"/>
      <c r="BR4" s="256"/>
      <c r="BS4" s="256"/>
      <c r="BT4" s="256"/>
      <c r="BU4" s="256"/>
      <c r="BV4" s="256"/>
      <c r="BW4" s="256"/>
      <c r="BX4" s="256"/>
      <c r="BY4" s="256"/>
      <c r="BZ4" s="256"/>
      <c r="CA4" s="256"/>
      <c r="CB4" s="256"/>
      <c r="CC4" s="256"/>
      <c r="CD4" s="256"/>
      <c r="CE4" s="256"/>
      <c r="CF4" s="256"/>
      <c r="CG4" s="256"/>
      <c r="CH4" s="256"/>
      <c r="CI4" s="256"/>
      <c r="CJ4" s="256"/>
      <c r="CK4" s="256"/>
      <c r="CL4" s="256"/>
      <c r="CM4" s="256"/>
      <c r="CN4" s="256"/>
      <c r="CO4" s="256"/>
      <c r="CP4" s="256"/>
      <c r="CQ4" s="256"/>
      <c r="CR4" s="256"/>
      <c r="CS4" s="256"/>
      <c r="CT4" s="256"/>
      <c r="CU4" s="256"/>
      <c r="CV4" s="256"/>
      <c r="CW4" s="256"/>
      <c r="CX4" s="256"/>
      <c r="CY4" s="256"/>
      <c r="CZ4" s="256"/>
      <c r="DA4" s="256"/>
      <c r="DB4" s="256"/>
      <c r="DC4" s="256"/>
      <c r="DD4" s="256"/>
      <c r="DE4" s="256"/>
      <c r="DF4" s="256"/>
      <c r="DG4" s="256"/>
      <c r="DH4" s="256"/>
      <c r="DI4" s="256"/>
      <c r="DJ4" s="256"/>
      <c r="DK4" s="256"/>
      <c r="DL4" s="256"/>
      <c r="DM4" s="256"/>
      <c r="DN4" s="256"/>
      <c r="DO4" s="256"/>
      <c r="DP4" s="256"/>
      <c r="DQ4" s="256"/>
      <c r="DR4" s="256"/>
      <c r="DS4" s="256"/>
      <c r="DT4" s="256"/>
      <c r="DU4" s="256"/>
      <c r="DV4" s="256"/>
      <c r="DW4" s="256"/>
      <c r="DX4" s="256"/>
      <c r="DY4" s="256"/>
      <c r="DZ4" s="256"/>
      <c r="EA4" s="256"/>
      <c r="EB4" s="256"/>
      <c r="EC4" s="256"/>
      <c r="ED4" s="256"/>
      <c r="EE4" s="256"/>
      <c r="EF4" s="256"/>
      <c r="EG4" s="256"/>
      <c r="EH4" s="256"/>
      <c r="EI4" s="256"/>
      <c r="EJ4" s="256"/>
      <c r="EK4" s="256"/>
      <c r="EL4" s="256"/>
      <c r="EM4" s="256"/>
      <c r="EN4" s="256"/>
      <c r="EO4" s="256"/>
      <c r="EP4" s="256"/>
      <c r="EQ4" s="256"/>
      <c r="ER4" s="256"/>
      <c r="ES4" s="256"/>
      <c r="ET4" s="256"/>
      <c r="EU4" s="256"/>
      <c r="EV4" s="256"/>
      <c r="EW4" s="256"/>
      <c r="EX4" s="256"/>
      <c r="EY4" s="256"/>
      <c r="EZ4" s="256"/>
      <c r="FA4" s="256"/>
      <c r="FB4" s="256"/>
      <c r="FC4" s="256"/>
      <c r="FD4" s="256"/>
      <c r="FE4" s="256"/>
      <c r="FF4" s="256"/>
      <c r="FG4" s="256"/>
      <c r="FH4" s="256"/>
      <c r="FI4" s="256"/>
      <c r="FJ4" s="256"/>
      <c r="FK4" s="256"/>
      <c r="FL4" s="256"/>
      <c r="FM4" s="256"/>
      <c r="FN4" s="256"/>
      <c r="FO4" s="256"/>
      <c r="FP4" s="256"/>
      <c r="FQ4" s="256"/>
      <c r="FR4" s="256"/>
      <c r="FS4" s="256"/>
      <c r="FT4" s="256"/>
      <c r="FU4" s="256"/>
      <c r="FV4" s="256"/>
      <c r="FW4" s="256"/>
      <c r="FX4" s="256"/>
      <c r="FY4" s="256"/>
      <c r="FZ4" s="256"/>
      <c r="GA4" s="256"/>
      <c r="GB4" s="256"/>
      <c r="GC4" s="256"/>
      <c r="GD4" s="256"/>
      <c r="GE4" s="256"/>
      <c r="GF4" s="256"/>
      <c r="GG4" s="256"/>
      <c r="GH4" s="256"/>
      <c r="GI4" s="256"/>
      <c r="GJ4" s="256"/>
      <c r="GK4" s="256"/>
      <c r="GL4" s="256"/>
      <c r="GM4" s="256"/>
      <c r="GN4" s="256"/>
      <c r="GO4" s="256"/>
      <c r="GP4" s="256"/>
      <c r="GQ4" s="256"/>
      <c r="GR4" s="256"/>
      <c r="GS4" s="256"/>
      <c r="GT4" s="256"/>
      <c r="GU4" s="256"/>
      <c r="GV4" s="256"/>
      <c r="GW4" s="256"/>
      <c r="GX4" s="256"/>
      <c r="GY4" s="256"/>
      <c r="GZ4" s="256"/>
      <c r="HA4" s="256"/>
      <c r="HB4" s="256"/>
      <c r="HC4" s="256"/>
      <c r="HD4" s="256"/>
      <c r="HE4" s="256"/>
      <c r="HF4" s="256"/>
      <c r="HG4" s="256"/>
      <c r="HH4" s="256"/>
      <c r="HI4" s="256"/>
      <c r="HJ4" s="256"/>
      <c r="HK4" s="256"/>
      <c r="HL4" s="256"/>
      <c r="HM4" s="256"/>
      <c r="HN4" s="256"/>
      <c r="HO4" s="256"/>
      <c r="HP4" s="256"/>
      <c r="HQ4" s="256"/>
      <c r="HR4" s="256"/>
      <c r="HS4" s="256"/>
      <c r="HT4" s="256"/>
      <c r="HU4" s="256"/>
      <c r="HV4" s="256"/>
      <c r="HW4" s="256"/>
      <c r="HX4" s="256"/>
      <c r="HY4" s="256"/>
      <c r="HZ4" s="256"/>
      <c r="IA4" s="256"/>
      <c r="IB4" s="256"/>
      <c r="IC4" s="256"/>
      <c r="ID4" s="256"/>
      <c r="IE4" s="256"/>
      <c r="IF4" s="256"/>
      <c r="IG4" s="256"/>
      <c r="IH4" s="256"/>
      <c r="II4" s="256"/>
      <c r="IJ4" s="256"/>
      <c r="IK4" s="256"/>
      <c r="IL4" s="256"/>
      <c r="IM4" s="256"/>
      <c r="IN4" s="256"/>
      <c r="IO4" s="256"/>
      <c r="IP4" s="256"/>
      <c r="IQ4" s="256"/>
      <c r="IR4" s="256"/>
      <c r="IS4" s="256"/>
      <c r="IT4" s="256"/>
      <c r="IU4" s="256"/>
      <c r="IV4" s="256"/>
    </row>
    <row r="5" spans="1:15" ht="13.5" thickBot="1">
      <c r="A5" s="273"/>
      <c r="B5" s="263"/>
      <c r="C5" s="274"/>
      <c r="D5" s="274"/>
      <c r="E5" s="261"/>
      <c r="F5" s="274"/>
      <c r="G5" s="274"/>
      <c r="H5" s="264"/>
      <c r="I5" s="264"/>
      <c r="J5" s="264"/>
      <c r="K5" s="264"/>
      <c r="L5" s="275"/>
      <c r="M5" s="275"/>
      <c r="N5" s="274"/>
      <c r="O5" s="263"/>
    </row>
    <row r="6" spans="1:15" ht="21.95" customHeight="1">
      <c r="A6" s="423" t="s">
        <v>306</v>
      </c>
      <c r="B6" s="263"/>
      <c r="C6" s="426" t="s">
        <v>307</v>
      </c>
      <c r="D6" s="429" t="s">
        <v>308</v>
      </c>
      <c r="E6" s="276"/>
      <c r="F6" s="426" t="s">
        <v>309</v>
      </c>
      <c r="G6" s="429" t="s">
        <v>308</v>
      </c>
      <c r="H6" s="277"/>
      <c r="I6" s="426" t="s">
        <v>309</v>
      </c>
      <c r="J6" s="429" t="s">
        <v>308</v>
      </c>
      <c r="K6" s="278"/>
      <c r="L6" s="426" t="s">
        <v>309</v>
      </c>
      <c r="M6" s="429" t="s">
        <v>308</v>
      </c>
      <c r="N6" s="263"/>
      <c r="O6" s="432" t="s">
        <v>310</v>
      </c>
    </row>
    <row r="7" spans="1:15" ht="21.95" customHeight="1">
      <c r="A7" s="424"/>
      <c r="B7" s="263"/>
      <c r="C7" s="427"/>
      <c r="D7" s="430"/>
      <c r="E7" s="279"/>
      <c r="F7" s="427"/>
      <c r="G7" s="430"/>
      <c r="H7" s="280"/>
      <c r="I7" s="427"/>
      <c r="J7" s="430"/>
      <c r="K7" s="281"/>
      <c r="L7" s="427"/>
      <c r="M7" s="430"/>
      <c r="N7" s="282"/>
      <c r="O7" s="433"/>
    </row>
    <row r="8" spans="1:15" ht="21.95" customHeight="1" thickBot="1">
      <c r="A8" s="425"/>
      <c r="B8" s="263"/>
      <c r="C8" s="428"/>
      <c r="D8" s="431"/>
      <c r="E8" s="276"/>
      <c r="F8" s="428"/>
      <c r="G8" s="431"/>
      <c r="H8" s="277"/>
      <c r="I8" s="428"/>
      <c r="J8" s="431"/>
      <c r="K8" s="278"/>
      <c r="L8" s="428"/>
      <c r="M8" s="431"/>
      <c r="N8" s="263"/>
      <c r="O8" s="433"/>
    </row>
    <row r="9" spans="1:15" ht="21.95" customHeight="1">
      <c r="A9" s="283" t="s">
        <v>311</v>
      </c>
      <c r="B9" s="260"/>
      <c r="C9" s="284" t="s">
        <v>312</v>
      </c>
      <c r="D9" s="285" t="s">
        <v>313</v>
      </c>
      <c r="E9" s="279"/>
      <c r="F9" s="284" t="s">
        <v>314</v>
      </c>
      <c r="G9" s="285" t="s">
        <v>315</v>
      </c>
      <c r="H9" s="280"/>
      <c r="I9" s="426" t="s">
        <v>316</v>
      </c>
      <c r="J9" s="429" t="s">
        <v>317</v>
      </c>
      <c r="K9" s="262"/>
      <c r="L9" s="426" t="s">
        <v>318</v>
      </c>
      <c r="M9" s="437" t="s">
        <v>62</v>
      </c>
      <c r="N9" s="263"/>
      <c r="O9" s="433"/>
    </row>
    <row r="10" spans="1:15" ht="21.95" customHeight="1">
      <c r="A10" s="440" t="s">
        <v>319</v>
      </c>
      <c r="B10" s="260"/>
      <c r="C10" s="442" t="s">
        <v>320</v>
      </c>
      <c r="D10" s="443" t="s">
        <v>321</v>
      </c>
      <c r="E10" s="279"/>
      <c r="F10" s="444" t="s">
        <v>322</v>
      </c>
      <c r="G10" s="446" t="s">
        <v>323</v>
      </c>
      <c r="H10" s="280"/>
      <c r="I10" s="427"/>
      <c r="J10" s="430"/>
      <c r="K10" s="262"/>
      <c r="L10" s="427"/>
      <c r="M10" s="438"/>
      <c r="N10" s="263"/>
      <c r="O10" s="433"/>
    </row>
    <row r="11" spans="1:15" ht="21.95" customHeight="1">
      <c r="A11" s="441"/>
      <c r="B11" s="260"/>
      <c r="C11" s="442"/>
      <c r="D11" s="443"/>
      <c r="E11" s="279"/>
      <c r="F11" s="427"/>
      <c r="G11" s="430"/>
      <c r="H11" s="280"/>
      <c r="I11" s="427"/>
      <c r="J11" s="430"/>
      <c r="K11" s="262"/>
      <c r="L11" s="427"/>
      <c r="M11" s="438"/>
      <c r="N11" s="263"/>
      <c r="O11" s="433"/>
    </row>
    <row r="12" spans="1:15" ht="21.95" customHeight="1">
      <c r="A12" s="440" t="s">
        <v>324</v>
      </c>
      <c r="B12" s="260"/>
      <c r="C12" s="442" t="s">
        <v>325</v>
      </c>
      <c r="D12" s="443" t="s">
        <v>326</v>
      </c>
      <c r="E12" s="279"/>
      <c r="F12" s="427"/>
      <c r="G12" s="430"/>
      <c r="H12" s="277"/>
      <c r="I12" s="427"/>
      <c r="J12" s="430"/>
      <c r="K12" s="262"/>
      <c r="L12" s="427"/>
      <c r="M12" s="438"/>
      <c r="N12" s="263"/>
      <c r="O12" s="433"/>
    </row>
    <row r="13" spans="1:15" ht="21.95" customHeight="1">
      <c r="A13" s="441"/>
      <c r="B13" s="260"/>
      <c r="C13" s="442"/>
      <c r="D13" s="443"/>
      <c r="E13" s="279"/>
      <c r="F13" s="427"/>
      <c r="G13" s="430"/>
      <c r="H13" s="277"/>
      <c r="I13" s="427"/>
      <c r="J13" s="430"/>
      <c r="K13" s="262"/>
      <c r="L13" s="427"/>
      <c r="M13" s="438"/>
      <c r="N13" s="263"/>
      <c r="O13" s="433"/>
    </row>
    <row r="14" spans="1:15" ht="21.95" customHeight="1">
      <c r="A14" s="440" t="s">
        <v>327</v>
      </c>
      <c r="B14" s="260"/>
      <c r="C14" s="442" t="s">
        <v>328</v>
      </c>
      <c r="D14" s="443" t="s">
        <v>329</v>
      </c>
      <c r="E14" s="279"/>
      <c r="F14" s="427"/>
      <c r="G14" s="430"/>
      <c r="H14" s="277"/>
      <c r="I14" s="427"/>
      <c r="J14" s="430"/>
      <c r="K14" s="262"/>
      <c r="L14" s="427"/>
      <c r="M14" s="438"/>
      <c r="N14" s="263"/>
      <c r="O14" s="433"/>
    </row>
    <row r="15" spans="1:15" ht="21.95" customHeight="1">
      <c r="A15" s="441"/>
      <c r="B15" s="260"/>
      <c r="C15" s="442"/>
      <c r="D15" s="443"/>
      <c r="E15" s="276"/>
      <c r="F15" s="427"/>
      <c r="G15" s="430"/>
      <c r="H15" s="277"/>
      <c r="I15" s="427"/>
      <c r="J15" s="430"/>
      <c r="K15" s="262"/>
      <c r="L15" s="427"/>
      <c r="M15" s="438"/>
      <c r="N15" s="263"/>
      <c r="O15" s="433"/>
    </row>
    <row r="16" spans="1:15" ht="21.95" customHeight="1">
      <c r="A16" s="286" t="s">
        <v>63</v>
      </c>
      <c r="B16" s="260"/>
      <c r="C16" s="287" t="s">
        <v>330</v>
      </c>
      <c r="D16" s="288" t="s">
        <v>331</v>
      </c>
      <c r="E16" s="279"/>
      <c r="F16" s="427"/>
      <c r="G16" s="430"/>
      <c r="H16" s="277"/>
      <c r="I16" s="427"/>
      <c r="J16" s="430"/>
      <c r="K16" s="262"/>
      <c r="L16" s="427"/>
      <c r="M16" s="438"/>
      <c r="N16" s="263"/>
      <c r="O16" s="433"/>
    </row>
    <row r="17" spans="1:15" ht="21.95" customHeight="1">
      <c r="A17" s="286" t="s">
        <v>50</v>
      </c>
      <c r="B17" s="260"/>
      <c r="C17" s="287" t="s">
        <v>332</v>
      </c>
      <c r="D17" s="288" t="s">
        <v>333</v>
      </c>
      <c r="E17" s="279"/>
      <c r="F17" s="427"/>
      <c r="G17" s="430"/>
      <c r="H17" s="277"/>
      <c r="I17" s="427"/>
      <c r="J17" s="430"/>
      <c r="K17" s="262"/>
      <c r="L17" s="427"/>
      <c r="M17" s="438"/>
      <c r="N17" s="263"/>
      <c r="O17" s="433"/>
    </row>
    <row r="18" spans="1:15" ht="21.95" customHeight="1">
      <c r="A18" s="286" t="s">
        <v>51</v>
      </c>
      <c r="B18" s="260"/>
      <c r="C18" s="287" t="s">
        <v>334</v>
      </c>
      <c r="D18" s="288" t="s">
        <v>335</v>
      </c>
      <c r="E18" s="279"/>
      <c r="F18" s="427"/>
      <c r="G18" s="430"/>
      <c r="H18" s="277"/>
      <c r="I18" s="427"/>
      <c r="J18" s="430"/>
      <c r="K18" s="262"/>
      <c r="L18" s="427"/>
      <c r="M18" s="438"/>
      <c r="N18" s="263"/>
      <c r="O18" s="433"/>
    </row>
    <row r="19" spans="1:15" ht="21.95" customHeight="1">
      <c r="A19" s="440" t="s">
        <v>336</v>
      </c>
      <c r="B19" s="260"/>
      <c r="C19" s="442" t="s">
        <v>337</v>
      </c>
      <c r="D19" s="443" t="s">
        <v>338</v>
      </c>
      <c r="E19" s="280"/>
      <c r="F19" s="427"/>
      <c r="G19" s="430"/>
      <c r="H19" s="277"/>
      <c r="I19" s="427"/>
      <c r="J19" s="430"/>
      <c r="K19" s="289"/>
      <c r="L19" s="427"/>
      <c r="M19" s="438"/>
      <c r="N19" s="289"/>
      <c r="O19" s="433"/>
    </row>
    <row r="20" spans="1:15" ht="21.95" customHeight="1">
      <c r="A20" s="441"/>
      <c r="B20" s="260"/>
      <c r="C20" s="442"/>
      <c r="D20" s="443"/>
      <c r="E20" s="276"/>
      <c r="F20" s="427"/>
      <c r="G20" s="430"/>
      <c r="H20" s="277"/>
      <c r="I20" s="427"/>
      <c r="J20" s="430"/>
      <c r="K20" s="262"/>
      <c r="L20" s="427"/>
      <c r="M20" s="438"/>
      <c r="N20" s="263"/>
      <c r="O20" s="433"/>
    </row>
    <row r="21" spans="1:15" ht="21.95" customHeight="1">
      <c r="A21" s="440" t="s">
        <v>339</v>
      </c>
      <c r="B21" s="260"/>
      <c r="C21" s="442" t="s">
        <v>340</v>
      </c>
      <c r="D21" s="443" t="s">
        <v>341</v>
      </c>
      <c r="E21" s="279"/>
      <c r="F21" s="427"/>
      <c r="G21" s="430"/>
      <c r="H21" s="277"/>
      <c r="I21" s="427"/>
      <c r="J21" s="430"/>
      <c r="K21" s="262"/>
      <c r="L21" s="427"/>
      <c r="M21" s="438"/>
      <c r="N21" s="263"/>
      <c r="O21" s="433"/>
    </row>
    <row r="22" spans="1:15" ht="21.95" customHeight="1">
      <c r="A22" s="441"/>
      <c r="B22" s="260"/>
      <c r="C22" s="442"/>
      <c r="D22" s="443"/>
      <c r="E22" s="276"/>
      <c r="F22" s="427"/>
      <c r="G22" s="430"/>
      <c r="H22" s="277"/>
      <c r="I22" s="427"/>
      <c r="J22" s="430"/>
      <c r="K22" s="262"/>
      <c r="L22" s="427"/>
      <c r="M22" s="438"/>
      <c r="N22" s="263"/>
      <c r="O22" s="433"/>
    </row>
    <row r="23" spans="1:15" ht="21.95" customHeight="1">
      <c r="A23" s="440" t="s">
        <v>6</v>
      </c>
      <c r="B23" s="260"/>
      <c r="C23" s="442" t="s">
        <v>342</v>
      </c>
      <c r="D23" s="443" t="s">
        <v>343</v>
      </c>
      <c r="E23" s="279"/>
      <c r="F23" s="427"/>
      <c r="G23" s="430"/>
      <c r="H23" s="277"/>
      <c r="I23" s="427"/>
      <c r="J23" s="430"/>
      <c r="K23" s="262"/>
      <c r="L23" s="427"/>
      <c r="M23" s="438"/>
      <c r="N23" s="263"/>
      <c r="O23" s="433"/>
    </row>
    <row r="24" spans="1:15" ht="21.95" customHeight="1">
      <c r="A24" s="441"/>
      <c r="B24" s="260"/>
      <c r="C24" s="442"/>
      <c r="D24" s="443"/>
      <c r="E24" s="279"/>
      <c r="F24" s="427"/>
      <c r="G24" s="430"/>
      <c r="H24" s="277"/>
      <c r="I24" s="427"/>
      <c r="J24" s="430"/>
      <c r="K24" s="262"/>
      <c r="L24" s="427"/>
      <c r="M24" s="438"/>
      <c r="N24" s="263"/>
      <c r="O24" s="433"/>
    </row>
    <row r="25" spans="1:15" ht="21.95" customHeight="1">
      <c r="A25" s="286" t="s">
        <v>26</v>
      </c>
      <c r="B25" s="260"/>
      <c r="C25" s="287" t="s">
        <v>344</v>
      </c>
      <c r="D25" s="288" t="s">
        <v>345</v>
      </c>
      <c r="E25" s="279"/>
      <c r="F25" s="427"/>
      <c r="G25" s="430"/>
      <c r="H25" s="277"/>
      <c r="I25" s="427"/>
      <c r="J25" s="430"/>
      <c r="K25" s="262"/>
      <c r="L25" s="427"/>
      <c r="M25" s="438"/>
      <c r="N25" s="263"/>
      <c r="O25" s="433"/>
    </row>
    <row r="26" spans="1:15" ht="21.95" customHeight="1">
      <c r="A26" s="286" t="s">
        <v>27</v>
      </c>
      <c r="B26" s="260"/>
      <c r="C26" s="287" t="s">
        <v>346</v>
      </c>
      <c r="D26" s="288" t="s">
        <v>347</v>
      </c>
      <c r="E26" s="279"/>
      <c r="F26" s="427"/>
      <c r="G26" s="430"/>
      <c r="H26" s="277"/>
      <c r="I26" s="427"/>
      <c r="J26" s="430"/>
      <c r="K26" s="262"/>
      <c r="L26" s="427"/>
      <c r="M26" s="438"/>
      <c r="N26" s="263"/>
      <c r="O26" s="433"/>
    </row>
    <row r="27" spans="1:15" ht="21.95" customHeight="1">
      <c r="A27" s="286" t="s">
        <v>348</v>
      </c>
      <c r="B27" s="260"/>
      <c r="C27" s="287" t="s">
        <v>349</v>
      </c>
      <c r="D27" s="288" t="s">
        <v>350</v>
      </c>
      <c r="E27" s="279"/>
      <c r="F27" s="427"/>
      <c r="G27" s="430"/>
      <c r="H27" s="277"/>
      <c r="I27" s="427"/>
      <c r="J27" s="430"/>
      <c r="K27" s="262"/>
      <c r="L27" s="427"/>
      <c r="M27" s="438"/>
      <c r="N27" s="263"/>
      <c r="O27" s="433"/>
    </row>
    <row r="28" spans="1:15" ht="21.95" customHeight="1">
      <c r="A28" s="440" t="s">
        <v>351</v>
      </c>
      <c r="B28" s="260"/>
      <c r="C28" s="442" t="s">
        <v>352</v>
      </c>
      <c r="D28" s="443" t="s">
        <v>353</v>
      </c>
      <c r="E28" s="279"/>
      <c r="F28" s="427"/>
      <c r="G28" s="430"/>
      <c r="H28" s="277"/>
      <c r="I28" s="427"/>
      <c r="J28" s="430"/>
      <c r="K28" s="262"/>
      <c r="L28" s="427"/>
      <c r="M28" s="438"/>
      <c r="N28" s="263"/>
      <c r="O28" s="433"/>
    </row>
    <row r="29" spans="1:15" ht="21.95" customHeight="1">
      <c r="A29" s="441"/>
      <c r="B29" s="260"/>
      <c r="C29" s="442"/>
      <c r="D29" s="443"/>
      <c r="E29" s="276"/>
      <c r="F29" s="445"/>
      <c r="G29" s="447"/>
      <c r="H29" s="277"/>
      <c r="I29" s="427"/>
      <c r="J29" s="430"/>
      <c r="K29" s="262"/>
      <c r="L29" s="427"/>
      <c r="M29" s="438"/>
      <c r="N29" s="263"/>
      <c r="O29" s="433"/>
    </row>
    <row r="30" spans="1:15" ht="21.95" customHeight="1">
      <c r="A30" s="286" t="s">
        <v>33</v>
      </c>
      <c r="B30" s="260"/>
      <c r="C30" s="287" t="s">
        <v>354</v>
      </c>
      <c r="D30" s="288" t="s">
        <v>355</v>
      </c>
      <c r="E30" s="279"/>
      <c r="F30" s="290" t="s">
        <v>356</v>
      </c>
      <c r="G30" s="291" t="s">
        <v>355</v>
      </c>
      <c r="H30" s="280"/>
      <c r="I30" s="427"/>
      <c r="J30" s="430"/>
      <c r="K30" s="262"/>
      <c r="L30" s="427"/>
      <c r="M30" s="438"/>
      <c r="N30" s="263"/>
      <c r="O30" s="433"/>
    </row>
    <row r="31" spans="1:15" ht="21.95" customHeight="1">
      <c r="A31" s="448" t="s">
        <v>357</v>
      </c>
      <c r="B31" s="260"/>
      <c r="C31" s="450" t="s">
        <v>358</v>
      </c>
      <c r="D31" s="430" t="s">
        <v>359</v>
      </c>
      <c r="E31" s="279"/>
      <c r="F31" s="444" t="s">
        <v>360</v>
      </c>
      <c r="G31" s="446" t="s">
        <v>361</v>
      </c>
      <c r="H31" s="280"/>
      <c r="I31" s="427"/>
      <c r="J31" s="430"/>
      <c r="K31" s="262"/>
      <c r="L31" s="427"/>
      <c r="M31" s="438"/>
      <c r="N31" s="263"/>
      <c r="O31" s="433"/>
    </row>
    <row r="32" spans="1:15" ht="21.95" customHeight="1">
      <c r="A32" s="449"/>
      <c r="B32" s="260"/>
      <c r="C32" s="450"/>
      <c r="D32" s="430"/>
      <c r="E32" s="276"/>
      <c r="F32" s="427"/>
      <c r="G32" s="430"/>
      <c r="H32" s="277"/>
      <c r="I32" s="435"/>
      <c r="J32" s="436"/>
      <c r="K32" s="262"/>
      <c r="L32" s="427"/>
      <c r="M32" s="438"/>
      <c r="N32" s="263"/>
      <c r="O32" s="433"/>
    </row>
    <row r="33" spans="1:15" ht="21.95" customHeight="1" thickBot="1">
      <c r="A33" s="292" t="s">
        <v>362</v>
      </c>
      <c r="B33" s="260"/>
      <c r="C33" s="293" t="s">
        <v>363</v>
      </c>
      <c r="D33" s="294" t="s">
        <v>364</v>
      </c>
      <c r="E33" s="279"/>
      <c r="F33" s="293" t="s">
        <v>365</v>
      </c>
      <c r="G33" s="294" t="s">
        <v>364</v>
      </c>
      <c r="H33" s="280"/>
      <c r="I33" s="293" t="s">
        <v>365</v>
      </c>
      <c r="J33" s="294" t="s">
        <v>364</v>
      </c>
      <c r="K33" s="289"/>
      <c r="L33" s="428"/>
      <c r="M33" s="439"/>
      <c r="N33" s="263"/>
      <c r="O33" s="433"/>
    </row>
    <row r="34" spans="1:15" ht="21.95" customHeight="1">
      <c r="A34" s="283" t="s">
        <v>366</v>
      </c>
      <c r="B34" s="260"/>
      <c r="C34" s="284" t="s">
        <v>367</v>
      </c>
      <c r="D34" s="285" t="s">
        <v>368</v>
      </c>
      <c r="E34" s="282"/>
      <c r="F34" s="284" t="s">
        <v>369</v>
      </c>
      <c r="G34" s="285" t="s">
        <v>370</v>
      </c>
      <c r="H34" s="289"/>
      <c r="I34" s="426" t="s">
        <v>371</v>
      </c>
      <c r="J34" s="429" t="s">
        <v>372</v>
      </c>
      <c r="K34" s="262"/>
      <c r="L34" s="295"/>
      <c r="M34" s="296"/>
      <c r="N34" s="263"/>
      <c r="O34" s="433"/>
    </row>
    <row r="35" spans="1:15" ht="21.95" customHeight="1">
      <c r="A35" s="286" t="s">
        <v>373</v>
      </c>
      <c r="B35" s="260"/>
      <c r="C35" s="287" t="s">
        <v>374</v>
      </c>
      <c r="D35" s="288" t="s">
        <v>375</v>
      </c>
      <c r="E35" s="282"/>
      <c r="F35" s="287" t="s">
        <v>376</v>
      </c>
      <c r="G35" s="288" t="s">
        <v>375</v>
      </c>
      <c r="H35" s="289"/>
      <c r="I35" s="427"/>
      <c r="J35" s="430"/>
      <c r="K35" s="289"/>
      <c r="L35" s="297"/>
      <c r="M35" s="298"/>
      <c r="N35" s="263"/>
      <c r="O35" s="433"/>
    </row>
    <row r="36" spans="1:15" ht="21.95" customHeight="1">
      <c r="A36" s="299" t="s">
        <v>377</v>
      </c>
      <c r="B36" s="260"/>
      <c r="C36" s="300" t="s">
        <v>378</v>
      </c>
      <c r="D36" s="301" t="s">
        <v>379</v>
      </c>
      <c r="E36" s="263"/>
      <c r="F36" s="300" t="s">
        <v>380</v>
      </c>
      <c r="G36" s="301" t="s">
        <v>379</v>
      </c>
      <c r="H36" s="262"/>
      <c r="I36" s="427"/>
      <c r="J36" s="430"/>
      <c r="K36" s="262"/>
      <c r="L36" s="297"/>
      <c r="M36" s="298"/>
      <c r="N36" s="263"/>
      <c r="O36" s="433"/>
    </row>
    <row r="37" spans="1:15" ht="21.95" customHeight="1">
      <c r="A37" s="302" t="s">
        <v>381</v>
      </c>
      <c r="B37" s="260"/>
      <c r="C37" s="303" t="s">
        <v>382</v>
      </c>
      <c r="D37" s="304" t="s">
        <v>383</v>
      </c>
      <c r="E37" s="289"/>
      <c r="F37" s="305"/>
      <c r="G37" s="306"/>
      <c r="H37" s="289"/>
      <c r="I37" s="427"/>
      <c r="J37" s="430"/>
      <c r="K37" s="289"/>
      <c r="L37" s="297"/>
      <c r="M37" s="298"/>
      <c r="N37" s="263"/>
      <c r="O37" s="433"/>
    </row>
    <row r="38" spans="1:15" ht="21.95" customHeight="1">
      <c r="A38" s="286" t="s">
        <v>384</v>
      </c>
      <c r="B38" s="260"/>
      <c r="C38" s="287" t="s">
        <v>385</v>
      </c>
      <c r="D38" s="288" t="s">
        <v>386</v>
      </c>
      <c r="E38" s="282"/>
      <c r="F38" s="300" t="s">
        <v>387</v>
      </c>
      <c r="G38" s="301" t="s">
        <v>388</v>
      </c>
      <c r="H38" s="262"/>
      <c r="I38" s="427"/>
      <c r="J38" s="430"/>
      <c r="K38" s="262"/>
      <c r="L38" s="297"/>
      <c r="M38" s="298"/>
      <c r="N38" s="263"/>
      <c r="O38" s="433"/>
    </row>
    <row r="39" spans="1:15" ht="21.95" customHeight="1">
      <c r="A39" s="307" t="s">
        <v>389</v>
      </c>
      <c r="B39" s="260"/>
      <c r="C39" s="308" t="s">
        <v>390</v>
      </c>
      <c r="D39" s="309" t="s">
        <v>391</v>
      </c>
      <c r="E39" s="282"/>
      <c r="F39" s="310"/>
      <c r="G39" s="311"/>
      <c r="H39" s="262"/>
      <c r="I39" s="435"/>
      <c r="J39" s="436"/>
      <c r="K39" s="262"/>
      <c r="L39" s="297"/>
      <c r="M39" s="298"/>
      <c r="N39" s="263"/>
      <c r="O39" s="433"/>
    </row>
    <row r="40" spans="1:15" ht="21.95" customHeight="1">
      <c r="A40" s="312" t="s">
        <v>392</v>
      </c>
      <c r="B40" s="260"/>
      <c r="C40" s="313" t="s">
        <v>393</v>
      </c>
      <c r="D40" s="314" t="s">
        <v>394</v>
      </c>
      <c r="E40" s="282"/>
      <c r="F40" s="315" t="s">
        <v>395</v>
      </c>
      <c r="G40" s="316" t="s">
        <v>394</v>
      </c>
      <c r="H40" s="289"/>
      <c r="I40" s="455" t="s">
        <v>396</v>
      </c>
      <c r="J40" s="451" t="s">
        <v>397</v>
      </c>
      <c r="K40" s="289"/>
      <c r="L40" s="297"/>
      <c r="M40" s="298"/>
      <c r="N40" s="263"/>
      <c r="O40" s="433"/>
    </row>
    <row r="41" spans="1:15" ht="21.95" customHeight="1">
      <c r="A41" s="299" t="s">
        <v>398</v>
      </c>
      <c r="B41" s="260"/>
      <c r="C41" s="300" t="s">
        <v>399</v>
      </c>
      <c r="D41" s="301" t="s">
        <v>400</v>
      </c>
      <c r="E41" s="282"/>
      <c r="F41" s="313" t="s">
        <v>401</v>
      </c>
      <c r="G41" s="317" t="s">
        <v>400</v>
      </c>
      <c r="H41" s="289"/>
      <c r="I41" s="427"/>
      <c r="J41" s="430"/>
      <c r="K41" s="289"/>
      <c r="L41" s="297"/>
      <c r="M41" s="298"/>
      <c r="N41" s="263"/>
      <c r="O41" s="433"/>
    </row>
    <row r="42" spans="1:15" ht="21.95" customHeight="1">
      <c r="A42" s="302" t="s">
        <v>402</v>
      </c>
      <c r="B42" s="260"/>
      <c r="C42" s="303" t="s">
        <v>403</v>
      </c>
      <c r="D42" s="318" t="s">
        <v>404</v>
      </c>
      <c r="E42" s="282"/>
      <c r="F42" s="452" t="s">
        <v>405</v>
      </c>
      <c r="G42" s="451" t="s">
        <v>406</v>
      </c>
      <c r="H42" s="289"/>
      <c r="I42" s="427"/>
      <c r="J42" s="430"/>
      <c r="K42" s="289"/>
      <c r="L42" s="319" t="s">
        <v>407</v>
      </c>
      <c r="M42" s="320" t="s">
        <v>174</v>
      </c>
      <c r="N42" s="289"/>
      <c r="O42" s="433"/>
    </row>
    <row r="43" spans="1:15" ht="21.95" customHeight="1">
      <c r="A43" s="321" t="s">
        <v>408</v>
      </c>
      <c r="B43" s="260"/>
      <c r="C43" s="322" t="s">
        <v>409</v>
      </c>
      <c r="D43" s="323" t="s">
        <v>410</v>
      </c>
      <c r="E43" s="263"/>
      <c r="F43" s="453"/>
      <c r="G43" s="430"/>
      <c r="H43" s="262"/>
      <c r="I43" s="427"/>
      <c r="J43" s="430"/>
      <c r="K43" s="262"/>
      <c r="L43" s="297"/>
      <c r="M43" s="298"/>
      <c r="N43" s="263"/>
      <c r="O43" s="433"/>
    </row>
    <row r="44" spans="1:15" ht="21.95" customHeight="1">
      <c r="A44" s="324" t="s">
        <v>411</v>
      </c>
      <c r="B44" s="260"/>
      <c r="C44" s="325" t="s">
        <v>412</v>
      </c>
      <c r="D44" s="309" t="s">
        <v>413</v>
      </c>
      <c r="E44" s="263"/>
      <c r="F44" s="454"/>
      <c r="G44" s="447"/>
      <c r="H44" s="262"/>
      <c r="I44" s="427"/>
      <c r="J44" s="430"/>
      <c r="K44" s="262"/>
      <c r="L44" s="297"/>
      <c r="M44" s="298"/>
      <c r="N44" s="263"/>
      <c r="O44" s="433"/>
    </row>
    <row r="45" spans="1:15" ht="21.95" customHeight="1">
      <c r="A45" s="326" t="s">
        <v>414</v>
      </c>
      <c r="B45" s="260"/>
      <c r="C45" s="327" t="s">
        <v>415</v>
      </c>
      <c r="D45" s="328" t="s">
        <v>416</v>
      </c>
      <c r="E45" s="263"/>
      <c r="F45" s="329" t="s">
        <v>417</v>
      </c>
      <c r="G45" s="330" t="s">
        <v>418</v>
      </c>
      <c r="H45" s="289"/>
      <c r="I45" s="435"/>
      <c r="J45" s="436"/>
      <c r="K45" s="262"/>
      <c r="L45" s="297"/>
      <c r="M45" s="298"/>
      <c r="N45" s="263"/>
      <c r="O45" s="433"/>
    </row>
    <row r="46" spans="1:15" ht="21.95" customHeight="1">
      <c r="A46" s="331" t="s">
        <v>419</v>
      </c>
      <c r="B46" s="260"/>
      <c r="C46" s="305" t="s">
        <v>420</v>
      </c>
      <c r="D46" s="316" t="s">
        <v>421</v>
      </c>
      <c r="E46" s="282"/>
      <c r="F46" s="305" t="s">
        <v>422</v>
      </c>
      <c r="G46" s="316" t="s">
        <v>423</v>
      </c>
      <c r="H46" s="289"/>
      <c r="I46" s="455" t="s">
        <v>424</v>
      </c>
      <c r="J46" s="451" t="s">
        <v>425</v>
      </c>
      <c r="K46" s="262"/>
      <c r="L46" s="297"/>
      <c r="M46" s="298"/>
      <c r="N46" s="263"/>
      <c r="O46" s="433"/>
    </row>
    <row r="47" spans="1:15" ht="21.95" customHeight="1">
      <c r="A47" s="286" t="s">
        <v>426</v>
      </c>
      <c r="B47" s="260"/>
      <c r="C47" s="287" t="s">
        <v>427</v>
      </c>
      <c r="D47" s="288" t="s">
        <v>428</v>
      </c>
      <c r="E47" s="282"/>
      <c r="F47" s="287" t="s">
        <v>429</v>
      </c>
      <c r="G47" s="288" t="s">
        <v>428</v>
      </c>
      <c r="H47" s="289"/>
      <c r="I47" s="427"/>
      <c r="J47" s="430"/>
      <c r="K47" s="289"/>
      <c r="L47" s="297"/>
      <c r="M47" s="298"/>
      <c r="N47" s="263"/>
      <c r="O47" s="433"/>
    </row>
    <row r="48" spans="1:15" ht="21.95" customHeight="1">
      <c r="A48" s="321" t="s">
        <v>430</v>
      </c>
      <c r="B48" s="260"/>
      <c r="C48" s="322" t="s">
        <v>431</v>
      </c>
      <c r="D48" s="323" t="s">
        <v>432</v>
      </c>
      <c r="E48" s="263"/>
      <c r="F48" s="444" t="s">
        <v>433</v>
      </c>
      <c r="G48" s="446" t="s">
        <v>434</v>
      </c>
      <c r="H48" s="289"/>
      <c r="I48" s="427"/>
      <c r="J48" s="430"/>
      <c r="K48" s="262"/>
      <c r="L48" s="297"/>
      <c r="M48" s="298"/>
      <c r="N48" s="263"/>
      <c r="O48" s="433"/>
    </row>
    <row r="49" spans="1:15" ht="21.95" customHeight="1">
      <c r="A49" s="299" t="s">
        <v>435</v>
      </c>
      <c r="B49" s="260"/>
      <c r="C49" s="300" t="s">
        <v>436</v>
      </c>
      <c r="D49" s="301" t="s">
        <v>437</v>
      </c>
      <c r="E49" s="263"/>
      <c r="F49" s="435"/>
      <c r="G49" s="436"/>
      <c r="H49" s="262"/>
      <c r="I49" s="427"/>
      <c r="J49" s="430"/>
      <c r="K49" s="262"/>
      <c r="L49" s="297"/>
      <c r="M49" s="298"/>
      <c r="N49" s="263"/>
      <c r="O49" s="433"/>
    </row>
    <row r="50" spans="1:15" ht="21.95" customHeight="1">
      <c r="A50" s="302" t="s">
        <v>438</v>
      </c>
      <c r="B50" s="260"/>
      <c r="C50" s="303" t="s">
        <v>439</v>
      </c>
      <c r="D50" s="318" t="s">
        <v>440</v>
      </c>
      <c r="E50" s="282"/>
      <c r="F50" s="300" t="s">
        <v>441</v>
      </c>
      <c r="G50" s="301" t="s">
        <v>440</v>
      </c>
      <c r="H50" s="289"/>
      <c r="I50" s="427"/>
      <c r="J50" s="430"/>
      <c r="K50" s="262"/>
      <c r="L50" s="297"/>
      <c r="M50" s="298"/>
      <c r="N50" s="263"/>
      <c r="O50" s="433"/>
    </row>
    <row r="51" spans="1:15" ht="21.95" customHeight="1">
      <c r="A51" s="321" t="s">
        <v>442</v>
      </c>
      <c r="B51" s="260"/>
      <c r="C51" s="322" t="s">
        <v>443</v>
      </c>
      <c r="D51" s="323" t="s">
        <v>444</v>
      </c>
      <c r="E51" s="282"/>
      <c r="F51" s="287" t="s">
        <v>445</v>
      </c>
      <c r="G51" s="288" t="s">
        <v>446</v>
      </c>
      <c r="H51" s="289"/>
      <c r="I51" s="427"/>
      <c r="J51" s="430"/>
      <c r="K51" s="289"/>
      <c r="L51" s="297"/>
      <c r="M51" s="298"/>
      <c r="N51" s="263"/>
      <c r="O51" s="433"/>
    </row>
    <row r="52" spans="1:15" ht="21.95" customHeight="1">
      <c r="A52" s="456" t="s">
        <v>447</v>
      </c>
      <c r="B52" s="260"/>
      <c r="C52" s="444" t="s">
        <v>448</v>
      </c>
      <c r="D52" s="446" t="s">
        <v>449</v>
      </c>
      <c r="E52" s="289"/>
      <c r="F52" s="457" t="s">
        <v>450</v>
      </c>
      <c r="G52" s="446" t="s">
        <v>451</v>
      </c>
      <c r="H52" s="289"/>
      <c r="I52" s="427"/>
      <c r="J52" s="430"/>
      <c r="K52" s="289"/>
      <c r="L52" s="297"/>
      <c r="M52" s="298"/>
      <c r="N52" s="263"/>
      <c r="O52" s="433"/>
    </row>
    <row r="53" spans="1:15" ht="21.95" customHeight="1">
      <c r="A53" s="424"/>
      <c r="B53" s="260"/>
      <c r="C53" s="427"/>
      <c r="D53" s="430"/>
      <c r="E53" s="289"/>
      <c r="F53" s="450"/>
      <c r="G53" s="430"/>
      <c r="H53" s="289"/>
      <c r="I53" s="427"/>
      <c r="J53" s="430"/>
      <c r="K53" s="289"/>
      <c r="L53" s="297"/>
      <c r="M53" s="298"/>
      <c r="N53" s="263"/>
      <c r="O53" s="433"/>
    </row>
    <row r="54" spans="1:15" ht="21.95" customHeight="1" thickBot="1">
      <c r="A54" s="425"/>
      <c r="B54" s="260"/>
      <c r="C54" s="428"/>
      <c r="D54" s="431"/>
      <c r="E54" s="263"/>
      <c r="F54" s="458"/>
      <c r="G54" s="431"/>
      <c r="H54" s="289"/>
      <c r="I54" s="428"/>
      <c r="J54" s="431"/>
      <c r="K54" s="262"/>
      <c r="L54" s="332"/>
      <c r="M54" s="333"/>
      <c r="N54" s="263"/>
      <c r="O54" s="434"/>
    </row>
    <row r="55" spans="3:15" ht="12.75">
      <c r="C55" s="257"/>
      <c r="O55" s="258"/>
    </row>
    <row r="56" spans="3:15" ht="12.75">
      <c r="C56" s="257"/>
      <c r="O56" s="258"/>
    </row>
    <row r="57" spans="3:15" ht="12.75">
      <c r="C57" s="257"/>
      <c r="O57" s="258"/>
    </row>
    <row r="58" spans="3:15" ht="12.75">
      <c r="C58" s="257"/>
      <c r="O58" s="258"/>
    </row>
    <row r="59" spans="3:15" ht="12.75">
      <c r="C59" s="257"/>
      <c r="O59" s="258"/>
    </row>
    <row r="60" spans="3:15" ht="12.75">
      <c r="C60" s="257"/>
      <c r="O60" s="258"/>
    </row>
    <row r="61" spans="3:15" ht="12.75">
      <c r="C61" s="257"/>
      <c r="O61" s="258"/>
    </row>
    <row r="62" spans="3:15" ht="12.75">
      <c r="C62" s="257"/>
      <c r="O62" s="258"/>
    </row>
    <row r="63" ht="12.75">
      <c r="C63" s="257"/>
    </row>
    <row r="64" ht="12.75">
      <c r="C64" s="257"/>
    </row>
    <row r="65" spans="3:256" ht="12.75">
      <c r="C65" s="257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3:256" ht="12.75">
      <c r="C66" s="257"/>
      <c r="P66" s="251"/>
      <c r="Q66" s="251"/>
      <c r="R66" s="251"/>
      <c r="S66" s="251"/>
      <c r="T66" s="251"/>
      <c r="U66" s="251"/>
      <c r="V66" s="251"/>
      <c r="W66" s="251"/>
      <c r="X66" s="251"/>
      <c r="Y66" s="251"/>
      <c r="Z66" s="251"/>
      <c r="AA66" s="251"/>
      <c r="AB66" s="251"/>
      <c r="AC66" s="251"/>
      <c r="AD66" s="251"/>
      <c r="AE66" s="251"/>
      <c r="AF66" s="251"/>
      <c r="AG66" s="251"/>
      <c r="AH66" s="251"/>
      <c r="AI66" s="251"/>
      <c r="AJ66" s="251"/>
      <c r="AK66" s="251"/>
      <c r="AL66" s="251"/>
      <c r="AM66" s="251"/>
      <c r="AN66" s="251"/>
      <c r="AO66" s="251"/>
      <c r="AP66" s="251"/>
      <c r="AQ66" s="251"/>
      <c r="AR66" s="251"/>
      <c r="AS66" s="251"/>
      <c r="AT66" s="251"/>
      <c r="AU66" s="251"/>
      <c r="AV66" s="251"/>
      <c r="AW66" s="251"/>
      <c r="AX66" s="251"/>
      <c r="AY66" s="251"/>
      <c r="AZ66" s="251"/>
      <c r="BA66" s="251"/>
      <c r="BB66" s="251"/>
      <c r="BC66" s="251"/>
      <c r="BD66" s="251"/>
      <c r="BE66" s="251"/>
      <c r="BF66" s="251"/>
      <c r="BG66" s="251"/>
      <c r="BH66" s="251"/>
      <c r="BI66" s="251"/>
      <c r="BJ66" s="251"/>
      <c r="BK66" s="251"/>
      <c r="BL66" s="251"/>
      <c r="BM66" s="251"/>
      <c r="BN66" s="251"/>
      <c r="BO66" s="251"/>
      <c r="BP66" s="251"/>
      <c r="BQ66" s="251"/>
      <c r="BR66" s="251"/>
      <c r="BS66" s="251"/>
      <c r="BT66" s="251"/>
      <c r="BU66" s="251"/>
      <c r="BV66" s="251"/>
      <c r="BW66" s="251"/>
      <c r="BX66" s="251"/>
      <c r="BY66" s="251"/>
      <c r="BZ66" s="251"/>
      <c r="CA66" s="251"/>
      <c r="CB66" s="251"/>
      <c r="CC66" s="251"/>
      <c r="CD66" s="251"/>
      <c r="CE66" s="251"/>
      <c r="CF66" s="251"/>
      <c r="CG66" s="251"/>
      <c r="CH66" s="251"/>
      <c r="CI66" s="251"/>
      <c r="CJ66" s="251"/>
      <c r="CK66" s="251"/>
      <c r="CL66" s="251"/>
      <c r="CM66" s="251"/>
      <c r="CN66" s="251"/>
      <c r="CO66" s="251"/>
      <c r="CP66" s="251"/>
      <c r="CQ66" s="251"/>
      <c r="CR66" s="251"/>
      <c r="CS66" s="251"/>
      <c r="CT66" s="251"/>
      <c r="CU66" s="251"/>
      <c r="CV66" s="251"/>
      <c r="CW66" s="251"/>
      <c r="CX66" s="251"/>
      <c r="CY66" s="251"/>
      <c r="CZ66" s="251"/>
      <c r="DA66" s="251"/>
      <c r="DB66" s="251"/>
      <c r="DC66" s="251"/>
      <c r="DD66" s="251"/>
      <c r="DE66" s="251"/>
      <c r="DF66" s="251"/>
      <c r="DG66" s="251"/>
      <c r="DH66" s="251"/>
      <c r="DI66" s="251"/>
      <c r="DJ66" s="251"/>
      <c r="DK66" s="251"/>
      <c r="DL66" s="251"/>
      <c r="DM66" s="251"/>
      <c r="DN66" s="251"/>
      <c r="DO66" s="251"/>
      <c r="DP66" s="251"/>
      <c r="DQ66" s="251"/>
      <c r="DR66" s="251"/>
      <c r="DS66" s="251"/>
      <c r="DT66" s="251"/>
      <c r="DU66" s="251"/>
      <c r="DV66" s="251"/>
      <c r="DW66" s="251"/>
      <c r="DX66" s="251"/>
      <c r="DY66" s="251"/>
      <c r="DZ66" s="251"/>
      <c r="EA66" s="251"/>
      <c r="EB66" s="251"/>
      <c r="EC66" s="251"/>
      <c r="ED66" s="251"/>
      <c r="EE66" s="251"/>
      <c r="EF66" s="251"/>
      <c r="EG66" s="251"/>
      <c r="EH66" s="251"/>
      <c r="EI66" s="251"/>
      <c r="EJ66" s="251"/>
      <c r="EK66" s="251"/>
      <c r="EL66" s="251"/>
      <c r="EM66" s="251"/>
      <c r="EN66" s="251"/>
      <c r="EO66" s="251"/>
      <c r="EP66" s="251"/>
      <c r="EQ66" s="251"/>
      <c r="ER66" s="251"/>
      <c r="ES66" s="251"/>
      <c r="ET66" s="251"/>
      <c r="EU66" s="251"/>
      <c r="EV66" s="251"/>
      <c r="EW66" s="251"/>
      <c r="EX66" s="251"/>
      <c r="EY66" s="251"/>
      <c r="EZ66" s="251"/>
      <c r="FA66" s="251"/>
      <c r="FB66" s="251"/>
      <c r="FC66" s="251"/>
      <c r="FD66" s="251"/>
      <c r="FE66" s="251"/>
      <c r="FF66" s="251"/>
      <c r="FG66" s="251"/>
      <c r="FH66" s="251"/>
      <c r="FI66" s="251"/>
      <c r="FJ66" s="251"/>
      <c r="FK66" s="251"/>
      <c r="FL66" s="251"/>
      <c r="FM66" s="251"/>
      <c r="FN66" s="251"/>
      <c r="FO66" s="251"/>
      <c r="FP66" s="251"/>
      <c r="FQ66" s="251"/>
      <c r="FR66" s="251"/>
      <c r="FS66" s="251"/>
      <c r="FT66" s="251"/>
      <c r="FU66" s="251"/>
      <c r="FV66" s="251"/>
      <c r="FW66" s="251"/>
      <c r="FX66" s="251"/>
      <c r="FY66" s="251"/>
      <c r="FZ66" s="251"/>
      <c r="GA66" s="251"/>
      <c r="GB66" s="251"/>
      <c r="GC66" s="251"/>
      <c r="GD66" s="251"/>
      <c r="GE66" s="251"/>
      <c r="GF66" s="251"/>
      <c r="GG66" s="251"/>
      <c r="GH66" s="251"/>
      <c r="GI66" s="251"/>
      <c r="GJ66" s="251"/>
      <c r="GK66" s="251"/>
      <c r="GL66" s="251"/>
      <c r="GM66" s="251"/>
      <c r="GN66" s="251"/>
      <c r="GO66" s="251"/>
      <c r="GP66" s="251"/>
      <c r="GQ66" s="251"/>
      <c r="GR66" s="251"/>
      <c r="GS66" s="251"/>
      <c r="GT66" s="251"/>
      <c r="GU66" s="251"/>
      <c r="GV66" s="251"/>
      <c r="GW66" s="251"/>
      <c r="GX66" s="251"/>
      <c r="GY66" s="251"/>
      <c r="GZ66" s="251"/>
      <c r="HA66" s="251"/>
      <c r="HB66" s="251"/>
      <c r="HC66" s="251"/>
      <c r="HD66" s="251"/>
      <c r="HE66" s="251"/>
      <c r="HF66" s="251"/>
      <c r="HG66" s="251"/>
      <c r="HH66" s="251"/>
      <c r="HI66" s="251"/>
      <c r="HJ66" s="251"/>
      <c r="HK66" s="251"/>
      <c r="HL66" s="251"/>
      <c r="HM66" s="251"/>
      <c r="HN66" s="251"/>
      <c r="HO66" s="251"/>
      <c r="HP66" s="251"/>
      <c r="HQ66" s="251"/>
      <c r="HR66" s="251"/>
      <c r="HS66" s="251"/>
      <c r="HT66" s="251"/>
      <c r="HU66" s="251"/>
      <c r="HV66" s="251"/>
      <c r="HW66" s="251"/>
      <c r="HX66" s="251"/>
      <c r="HY66" s="251"/>
      <c r="HZ66" s="251"/>
      <c r="IA66" s="251"/>
      <c r="IB66" s="251"/>
      <c r="IC66" s="251"/>
      <c r="ID66" s="251"/>
      <c r="IE66" s="251"/>
      <c r="IF66" s="251"/>
      <c r="IG66" s="251"/>
      <c r="IH66" s="251"/>
      <c r="II66" s="251"/>
      <c r="IJ66" s="251"/>
      <c r="IK66" s="251"/>
      <c r="IL66" s="251"/>
      <c r="IM66" s="251"/>
      <c r="IN66" s="251"/>
      <c r="IO66" s="251"/>
      <c r="IP66" s="251"/>
      <c r="IQ66" s="251"/>
      <c r="IR66" s="251"/>
      <c r="IS66" s="251"/>
      <c r="IT66" s="251"/>
      <c r="IU66" s="251"/>
      <c r="IV66" s="251"/>
    </row>
  </sheetData>
  <mergeCells count="62">
    <mergeCell ref="A52:A54"/>
    <mergeCell ref="C52:C54"/>
    <mergeCell ref="D52:D54"/>
    <mergeCell ref="F52:F54"/>
    <mergeCell ref="G52:G54"/>
    <mergeCell ref="F42:F44"/>
    <mergeCell ref="G42:G44"/>
    <mergeCell ref="I46:I54"/>
    <mergeCell ref="J46:J54"/>
    <mergeCell ref="F48:F49"/>
    <mergeCell ref="G48:G49"/>
    <mergeCell ref="I40:I45"/>
    <mergeCell ref="A31:A32"/>
    <mergeCell ref="C31:C32"/>
    <mergeCell ref="D31:D32"/>
    <mergeCell ref="F31:F32"/>
    <mergeCell ref="G31:G32"/>
    <mergeCell ref="D21:D22"/>
    <mergeCell ref="A23:A24"/>
    <mergeCell ref="C23:C24"/>
    <mergeCell ref="D23:D24"/>
    <mergeCell ref="A28:A29"/>
    <mergeCell ref="C28:C29"/>
    <mergeCell ref="D28:D29"/>
    <mergeCell ref="A10:A11"/>
    <mergeCell ref="C10:C11"/>
    <mergeCell ref="D10:D11"/>
    <mergeCell ref="F10:F29"/>
    <mergeCell ref="G10:G29"/>
    <mergeCell ref="A12:A13"/>
    <mergeCell ref="C12:C13"/>
    <mergeCell ref="D12:D13"/>
    <mergeCell ref="A14:A15"/>
    <mergeCell ref="C14:C15"/>
    <mergeCell ref="D14:D15"/>
    <mergeCell ref="A19:A20"/>
    <mergeCell ref="C19:C20"/>
    <mergeCell ref="D19:D20"/>
    <mergeCell ref="A21:A22"/>
    <mergeCell ref="C21:C22"/>
    <mergeCell ref="I6:I8"/>
    <mergeCell ref="J6:J8"/>
    <mergeCell ref="L6:L8"/>
    <mergeCell ref="M6:M8"/>
    <mergeCell ref="O6:O54"/>
    <mergeCell ref="I9:I32"/>
    <mergeCell ref="J9:J32"/>
    <mergeCell ref="L9:L33"/>
    <mergeCell ref="M9:M33"/>
    <mergeCell ref="J34:J39"/>
    <mergeCell ref="I34:I39"/>
    <mergeCell ref="J40:J45"/>
    <mergeCell ref="A6:A8"/>
    <mergeCell ref="C6:C8"/>
    <mergeCell ref="D6:D8"/>
    <mergeCell ref="F6:F8"/>
    <mergeCell ref="G6:G8"/>
    <mergeCell ref="A2:O2"/>
    <mergeCell ref="C4:D4"/>
    <mergeCell ref="F4:G4"/>
    <mergeCell ref="I4:J4"/>
    <mergeCell ref="L4:M4"/>
  </mergeCells>
  <printOptions horizontalCentered="1"/>
  <pageMargins left="0.7086614173228347" right="0.7086614173228347" top="0.7874015748031497" bottom="0.7086614173228347" header="0.31496062992125984" footer="0.31496062992125984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78"/>
  <sheetViews>
    <sheetView workbookViewId="0" topLeftCell="A1">
      <pane ySplit="9" topLeftCell="A10" activePane="bottomLeft" state="frozen"/>
      <selection pane="topLeft" activeCell="E29" sqref="E29"/>
      <selection pane="bottomLeft" activeCell="X1" sqref="X1"/>
    </sheetView>
  </sheetViews>
  <sheetFormatPr defaultColWidth="9.57421875" defaultRowHeight="12.75" customHeight="1"/>
  <cols>
    <col min="1" max="1" width="5.140625" style="35" customWidth="1"/>
    <col min="2" max="2" width="9.421875" style="35" customWidth="1"/>
    <col min="3" max="6" width="8.421875" style="35" customWidth="1"/>
    <col min="7" max="7" width="7.8515625" style="35" customWidth="1"/>
    <col min="8" max="8" width="10.00390625" style="35" customWidth="1"/>
    <col min="9" max="10" width="7.8515625" style="35" customWidth="1"/>
    <col min="11" max="11" width="10.00390625" style="42" customWidth="1"/>
    <col min="12" max="12" width="7.8515625" style="35" customWidth="1"/>
    <col min="13" max="13" width="9.7109375" style="35" customWidth="1"/>
    <col min="14" max="16" width="8.8515625" style="35" customWidth="1"/>
    <col min="17" max="17" width="7.8515625" style="35" customWidth="1"/>
    <col min="18" max="18" width="8.140625" style="35" customWidth="1"/>
    <col min="19" max="20" width="7.8515625" style="35" customWidth="1"/>
    <col min="21" max="21" width="10.140625" style="35" customWidth="1"/>
    <col min="22" max="22" width="8.421875" style="35" customWidth="1"/>
    <col min="23" max="23" width="5.140625" style="39" customWidth="1"/>
    <col min="24" max="16384" width="9.57421875" style="35" customWidth="1"/>
  </cols>
  <sheetData>
    <row r="1" spans="1:23" ht="7.5" customHeight="1">
      <c r="A1" s="37"/>
      <c r="W1" s="36"/>
    </row>
    <row r="2" ht="7.5" customHeight="1"/>
    <row r="3" spans="1:23" s="30" customFormat="1" ht="15" customHeight="1">
      <c r="A3" s="67"/>
      <c r="K3" s="31" t="s">
        <v>214</v>
      </c>
      <c r="L3" s="67" t="s">
        <v>279</v>
      </c>
      <c r="V3" s="67"/>
      <c r="W3" s="33"/>
    </row>
    <row r="4" spans="1:22" ht="7.5" customHeight="1">
      <c r="A4" s="38"/>
      <c r="E4" s="34"/>
      <c r="K4" s="61"/>
      <c r="V4" s="38"/>
    </row>
    <row r="5" spans="1:22" ht="4.7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</row>
    <row r="6" spans="1:23" ht="12.75" customHeight="1">
      <c r="A6" s="339" t="s">
        <v>0</v>
      </c>
      <c r="B6" s="352" t="s">
        <v>56</v>
      </c>
      <c r="C6" s="350"/>
      <c r="D6" s="350"/>
      <c r="E6" s="350"/>
      <c r="F6" s="350"/>
      <c r="G6" s="350"/>
      <c r="H6" s="350"/>
      <c r="I6" s="350"/>
      <c r="J6" s="350"/>
      <c r="K6" s="350"/>
      <c r="L6" s="349" t="s">
        <v>56</v>
      </c>
      <c r="M6" s="349"/>
      <c r="N6" s="349"/>
      <c r="O6" s="349"/>
      <c r="P6" s="349"/>
      <c r="Q6" s="350"/>
      <c r="R6" s="350"/>
      <c r="S6" s="350"/>
      <c r="T6" s="350"/>
      <c r="U6" s="350"/>
      <c r="V6" s="351"/>
      <c r="W6" s="361" t="s">
        <v>0</v>
      </c>
    </row>
    <row r="7" spans="1:23" ht="36" customHeight="1">
      <c r="A7" s="340"/>
      <c r="B7" s="346" t="s">
        <v>57</v>
      </c>
      <c r="C7" s="69" t="s">
        <v>62</v>
      </c>
      <c r="D7" s="70"/>
      <c r="E7" s="71"/>
      <c r="F7" s="346" t="s">
        <v>65</v>
      </c>
      <c r="G7" s="342" t="s">
        <v>287</v>
      </c>
      <c r="H7" s="343"/>
      <c r="I7" s="343"/>
      <c r="J7" s="343"/>
      <c r="K7" s="356"/>
      <c r="L7" s="343" t="s">
        <v>246</v>
      </c>
      <c r="M7" s="343"/>
      <c r="N7" s="343"/>
      <c r="O7" s="343"/>
      <c r="P7" s="345"/>
      <c r="Q7" s="356" t="s">
        <v>247</v>
      </c>
      <c r="R7" s="356"/>
      <c r="S7" s="356"/>
      <c r="T7" s="356"/>
      <c r="U7" s="356"/>
      <c r="V7" s="346" t="s">
        <v>66</v>
      </c>
      <c r="W7" s="362"/>
    </row>
    <row r="8" spans="1:23" ht="12.75" customHeight="1">
      <c r="A8" s="340"/>
      <c r="B8" s="348"/>
      <c r="C8" s="348" t="s">
        <v>59</v>
      </c>
      <c r="D8" s="349" t="s">
        <v>223</v>
      </c>
      <c r="E8" s="339"/>
      <c r="F8" s="348"/>
      <c r="G8" s="354" t="s">
        <v>59</v>
      </c>
      <c r="H8" s="346" t="s">
        <v>237</v>
      </c>
      <c r="I8" s="356" t="s">
        <v>238</v>
      </c>
      <c r="J8" s="354" t="s">
        <v>239</v>
      </c>
      <c r="K8" s="354" t="s">
        <v>248</v>
      </c>
      <c r="L8" s="357" t="s">
        <v>59</v>
      </c>
      <c r="M8" s="346" t="s">
        <v>240</v>
      </c>
      <c r="N8" s="346" t="s">
        <v>241</v>
      </c>
      <c r="O8" s="346" t="s">
        <v>242</v>
      </c>
      <c r="P8" s="348" t="s">
        <v>243</v>
      </c>
      <c r="Q8" s="346" t="s">
        <v>59</v>
      </c>
      <c r="R8" s="346" t="s">
        <v>244</v>
      </c>
      <c r="S8" s="346" t="s">
        <v>231</v>
      </c>
      <c r="T8" s="346" t="s">
        <v>245</v>
      </c>
      <c r="U8" s="346" t="s">
        <v>249</v>
      </c>
      <c r="V8" s="348"/>
      <c r="W8" s="362"/>
    </row>
    <row r="9" spans="1:25" ht="67.7" customHeight="1">
      <c r="A9" s="341"/>
      <c r="B9" s="347"/>
      <c r="C9" s="347"/>
      <c r="D9" s="65" t="s">
        <v>60</v>
      </c>
      <c r="E9" s="65" t="s">
        <v>58</v>
      </c>
      <c r="F9" s="347"/>
      <c r="G9" s="355"/>
      <c r="H9" s="347"/>
      <c r="I9" s="359"/>
      <c r="J9" s="355"/>
      <c r="K9" s="355"/>
      <c r="L9" s="358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63"/>
      <c r="Y9" s="353"/>
    </row>
    <row r="10" spans="1:25" ht="6.2" customHeight="1">
      <c r="A10" s="6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6"/>
      <c r="Y10" s="353"/>
    </row>
    <row r="11" spans="1:23" ht="9" customHeight="1">
      <c r="A11" s="338" t="s">
        <v>45</v>
      </c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 t="s">
        <v>45</v>
      </c>
      <c r="M11" s="360"/>
      <c r="N11" s="360"/>
      <c r="O11" s="360"/>
      <c r="P11" s="360"/>
      <c r="Q11" s="360"/>
      <c r="R11" s="360"/>
      <c r="S11" s="360"/>
      <c r="T11" s="360"/>
      <c r="U11" s="360"/>
      <c r="V11" s="338"/>
      <c r="W11" s="338"/>
    </row>
    <row r="12" spans="7:12" ht="6.2" customHeight="1">
      <c r="G12" s="133"/>
      <c r="I12" s="133"/>
      <c r="L12" s="133"/>
    </row>
    <row r="13" spans="1:24" ht="11.85" customHeight="1">
      <c r="A13" s="2" t="s">
        <v>138</v>
      </c>
      <c r="B13" s="9">
        <v>3677.423</v>
      </c>
      <c r="C13" s="9">
        <v>88700.179</v>
      </c>
      <c r="D13" s="9">
        <v>67801.911</v>
      </c>
      <c r="E13" s="9">
        <v>15027.065</v>
      </c>
      <c r="F13" s="9">
        <v>147037.252</v>
      </c>
      <c r="G13" s="133">
        <v>47255.315</v>
      </c>
      <c r="H13" s="54" t="s">
        <v>44</v>
      </c>
      <c r="I13" s="54" t="s">
        <v>44</v>
      </c>
      <c r="J13" s="54" t="s">
        <v>44</v>
      </c>
      <c r="K13" s="54" t="s">
        <v>44</v>
      </c>
      <c r="L13" s="9">
        <v>56701.192</v>
      </c>
      <c r="M13" s="54" t="s">
        <v>44</v>
      </c>
      <c r="N13" s="54" t="s">
        <v>44</v>
      </c>
      <c r="O13" s="54" t="s">
        <v>44</v>
      </c>
      <c r="P13" s="54" t="s">
        <v>44</v>
      </c>
      <c r="Q13" s="9">
        <v>43080.745</v>
      </c>
      <c r="R13" s="54" t="s">
        <v>44</v>
      </c>
      <c r="S13" s="54" t="s">
        <v>44</v>
      </c>
      <c r="T13" s="54" t="s">
        <v>44</v>
      </c>
      <c r="U13" s="54" t="s">
        <v>44</v>
      </c>
      <c r="V13" s="9">
        <f aca="true" t="shared" si="0" ref="V13:V29">B13+C13+F13</f>
        <v>239414.854</v>
      </c>
      <c r="W13" s="3" t="s">
        <v>138</v>
      </c>
      <c r="X13" s="133"/>
    </row>
    <row r="14" spans="1:23" ht="11.85" customHeight="1">
      <c r="A14" s="2" t="s">
        <v>139</v>
      </c>
      <c r="B14" s="9">
        <v>3750.588</v>
      </c>
      <c r="C14" s="9">
        <v>93534.872</v>
      </c>
      <c r="D14" s="9">
        <v>70085.813</v>
      </c>
      <c r="E14" s="9">
        <v>17361.218</v>
      </c>
      <c r="F14" s="9">
        <v>160084.827</v>
      </c>
      <c r="G14" s="133">
        <v>48687.477</v>
      </c>
      <c r="H14" s="54" t="s">
        <v>44</v>
      </c>
      <c r="I14" s="54" t="s">
        <v>44</v>
      </c>
      <c r="J14" s="54" t="s">
        <v>44</v>
      </c>
      <c r="K14" s="54" t="s">
        <v>44</v>
      </c>
      <c r="L14" s="9">
        <v>63998.334</v>
      </c>
      <c r="M14" s="54" t="s">
        <v>44</v>
      </c>
      <c r="N14" s="54" t="s">
        <v>44</v>
      </c>
      <c r="O14" s="54" t="s">
        <v>44</v>
      </c>
      <c r="P14" s="54" t="s">
        <v>44</v>
      </c>
      <c r="Q14" s="9">
        <v>47399.016</v>
      </c>
      <c r="R14" s="54" t="s">
        <v>44</v>
      </c>
      <c r="S14" s="54" t="s">
        <v>44</v>
      </c>
      <c r="T14" s="54" t="s">
        <v>44</v>
      </c>
      <c r="U14" s="54" t="s">
        <v>44</v>
      </c>
      <c r="V14" s="9">
        <f t="shared" si="0"/>
        <v>257370.287</v>
      </c>
      <c r="W14" s="3" t="s">
        <v>139</v>
      </c>
    </row>
    <row r="15" spans="1:23" ht="11.85" customHeight="1">
      <c r="A15" s="2" t="s">
        <v>140</v>
      </c>
      <c r="B15" s="9">
        <v>3397.296</v>
      </c>
      <c r="C15" s="9">
        <v>89061.048</v>
      </c>
      <c r="D15" s="9">
        <v>64945.866</v>
      </c>
      <c r="E15" s="9">
        <v>17986.625</v>
      </c>
      <c r="F15" s="9">
        <v>168770.538</v>
      </c>
      <c r="G15" s="133">
        <v>50072.293</v>
      </c>
      <c r="H15" s="54" t="s">
        <v>44</v>
      </c>
      <c r="I15" s="54" t="s">
        <v>44</v>
      </c>
      <c r="J15" s="54" t="s">
        <v>44</v>
      </c>
      <c r="K15" s="54" t="s">
        <v>44</v>
      </c>
      <c r="L15" s="9">
        <v>69456.511</v>
      </c>
      <c r="M15" s="54" t="s">
        <v>44</v>
      </c>
      <c r="N15" s="54" t="s">
        <v>44</v>
      </c>
      <c r="O15" s="54" t="s">
        <v>44</v>
      </c>
      <c r="P15" s="54" t="s">
        <v>44</v>
      </c>
      <c r="Q15" s="9">
        <v>49241.734</v>
      </c>
      <c r="R15" s="54" t="s">
        <v>44</v>
      </c>
      <c r="S15" s="54" t="s">
        <v>44</v>
      </c>
      <c r="T15" s="54" t="s">
        <v>44</v>
      </c>
      <c r="U15" s="54" t="s">
        <v>44</v>
      </c>
      <c r="V15" s="9">
        <f t="shared" si="0"/>
        <v>261228.88199999998</v>
      </c>
      <c r="W15" s="3" t="s">
        <v>140</v>
      </c>
    </row>
    <row r="16" spans="1:23" ht="11.85" customHeight="1">
      <c r="A16" s="2" t="s">
        <v>141</v>
      </c>
      <c r="B16" s="9">
        <v>3780.142</v>
      </c>
      <c r="C16" s="9">
        <v>91219.107</v>
      </c>
      <c r="D16" s="9">
        <v>66397.852</v>
      </c>
      <c r="E16" s="9">
        <v>18312.194</v>
      </c>
      <c r="F16" s="9">
        <v>174295.872</v>
      </c>
      <c r="G16" s="133">
        <v>51499.681</v>
      </c>
      <c r="H16" s="54" t="s">
        <v>44</v>
      </c>
      <c r="I16" s="54" t="s">
        <v>44</v>
      </c>
      <c r="J16" s="54" t="s">
        <v>44</v>
      </c>
      <c r="K16" s="54" t="s">
        <v>44</v>
      </c>
      <c r="L16" s="9">
        <v>71039.412</v>
      </c>
      <c r="M16" s="54" t="s">
        <v>44</v>
      </c>
      <c r="N16" s="54" t="s">
        <v>44</v>
      </c>
      <c r="O16" s="54" t="s">
        <v>44</v>
      </c>
      <c r="P16" s="54" t="s">
        <v>44</v>
      </c>
      <c r="Q16" s="9">
        <v>51756.779</v>
      </c>
      <c r="R16" s="54" t="s">
        <v>44</v>
      </c>
      <c r="S16" s="54" t="s">
        <v>44</v>
      </c>
      <c r="T16" s="54" t="s">
        <v>44</v>
      </c>
      <c r="U16" s="54" t="s">
        <v>44</v>
      </c>
      <c r="V16" s="9">
        <f t="shared" si="0"/>
        <v>269295.12100000004</v>
      </c>
      <c r="W16" s="3" t="s">
        <v>141</v>
      </c>
    </row>
    <row r="17" spans="1:23" ht="11.85" customHeight="1">
      <c r="A17" s="2" t="s">
        <v>142</v>
      </c>
      <c r="B17" s="9">
        <v>3809.432</v>
      </c>
      <c r="C17" s="9">
        <v>92087.868</v>
      </c>
      <c r="D17" s="9">
        <v>68148.154</v>
      </c>
      <c r="E17" s="9">
        <v>17114.732</v>
      </c>
      <c r="F17" s="9">
        <v>182061.338</v>
      </c>
      <c r="G17" s="133">
        <v>54074.524</v>
      </c>
      <c r="H17" s="54" t="s">
        <v>44</v>
      </c>
      <c r="I17" s="54" t="s">
        <v>44</v>
      </c>
      <c r="J17" s="54" t="s">
        <v>44</v>
      </c>
      <c r="K17" s="54" t="s">
        <v>44</v>
      </c>
      <c r="L17" s="9">
        <v>74346.677</v>
      </c>
      <c r="M17" s="54" t="s">
        <v>44</v>
      </c>
      <c r="N17" s="54" t="s">
        <v>44</v>
      </c>
      <c r="O17" s="54" t="s">
        <v>44</v>
      </c>
      <c r="P17" s="54" t="s">
        <v>44</v>
      </c>
      <c r="Q17" s="9">
        <v>53640.137</v>
      </c>
      <c r="R17" s="54" t="s">
        <v>44</v>
      </c>
      <c r="S17" s="54" t="s">
        <v>44</v>
      </c>
      <c r="T17" s="54" t="s">
        <v>44</v>
      </c>
      <c r="U17" s="54" t="s">
        <v>44</v>
      </c>
      <c r="V17" s="9">
        <f t="shared" si="0"/>
        <v>277958.638</v>
      </c>
      <c r="W17" s="3" t="s">
        <v>142</v>
      </c>
    </row>
    <row r="18" spans="1:23" ht="11.85" customHeight="1">
      <c r="A18" s="2" t="s">
        <v>143</v>
      </c>
      <c r="B18" s="9">
        <v>4004.199</v>
      </c>
      <c r="C18" s="9">
        <v>92330.041</v>
      </c>
      <c r="D18" s="9">
        <v>69252.322</v>
      </c>
      <c r="E18" s="9">
        <v>15802.602</v>
      </c>
      <c r="F18" s="9">
        <v>186668.626</v>
      </c>
      <c r="G18" s="133">
        <v>53677.096</v>
      </c>
      <c r="H18" s="54" t="s">
        <v>44</v>
      </c>
      <c r="I18" s="54" t="s">
        <v>44</v>
      </c>
      <c r="J18" s="54" t="s">
        <v>44</v>
      </c>
      <c r="K18" s="54" t="s">
        <v>44</v>
      </c>
      <c r="L18" s="9">
        <v>77430.603</v>
      </c>
      <c r="M18" s="54" t="s">
        <v>44</v>
      </c>
      <c r="N18" s="54" t="s">
        <v>44</v>
      </c>
      <c r="O18" s="54" t="s">
        <v>44</v>
      </c>
      <c r="P18" s="54" t="s">
        <v>44</v>
      </c>
      <c r="Q18" s="9">
        <v>55560.927</v>
      </c>
      <c r="R18" s="54" t="s">
        <v>44</v>
      </c>
      <c r="S18" s="54" t="s">
        <v>44</v>
      </c>
      <c r="T18" s="54" t="s">
        <v>44</v>
      </c>
      <c r="U18" s="54" t="s">
        <v>44</v>
      </c>
      <c r="V18" s="9">
        <f t="shared" si="0"/>
        <v>283002.866</v>
      </c>
      <c r="W18" s="3" t="s">
        <v>143</v>
      </c>
    </row>
    <row r="19" spans="1:23" ht="11.85" customHeight="1">
      <c r="A19" s="2" t="s">
        <v>144</v>
      </c>
      <c r="B19" s="9">
        <v>3875.548</v>
      </c>
      <c r="C19" s="9">
        <v>92967.758</v>
      </c>
      <c r="D19" s="9">
        <v>70418.503</v>
      </c>
      <c r="E19" s="9">
        <v>15263.362</v>
      </c>
      <c r="F19" s="9">
        <v>193325.862</v>
      </c>
      <c r="G19" s="133">
        <v>56699.433</v>
      </c>
      <c r="H19" s="54" t="s">
        <v>44</v>
      </c>
      <c r="I19" s="54" t="s">
        <v>44</v>
      </c>
      <c r="J19" s="54" t="s">
        <v>44</v>
      </c>
      <c r="K19" s="54" t="s">
        <v>44</v>
      </c>
      <c r="L19" s="9">
        <v>79983.008</v>
      </c>
      <c r="M19" s="54" t="s">
        <v>44</v>
      </c>
      <c r="N19" s="54" t="s">
        <v>44</v>
      </c>
      <c r="O19" s="54" t="s">
        <v>44</v>
      </c>
      <c r="P19" s="54" t="s">
        <v>44</v>
      </c>
      <c r="Q19" s="9">
        <v>56643.421</v>
      </c>
      <c r="R19" s="54" t="s">
        <v>44</v>
      </c>
      <c r="S19" s="54" t="s">
        <v>44</v>
      </c>
      <c r="T19" s="54" t="s">
        <v>44</v>
      </c>
      <c r="U19" s="54" t="s">
        <v>44</v>
      </c>
      <c r="V19" s="9">
        <f t="shared" si="0"/>
        <v>290169.168</v>
      </c>
      <c r="W19" s="3" t="s">
        <v>144</v>
      </c>
    </row>
    <row r="20" spans="1:23" ht="11.85" customHeight="1">
      <c r="A20" s="2" t="s">
        <v>145</v>
      </c>
      <c r="B20" s="9">
        <v>3951.101</v>
      </c>
      <c r="C20" s="9">
        <v>96966.36</v>
      </c>
      <c r="D20" s="9">
        <v>74051.945</v>
      </c>
      <c r="E20" s="9">
        <v>15673.687</v>
      </c>
      <c r="F20" s="9">
        <v>201562.971</v>
      </c>
      <c r="G20" s="133">
        <v>61697.557</v>
      </c>
      <c r="H20" s="54" t="s">
        <v>44</v>
      </c>
      <c r="I20" s="54" t="s">
        <v>44</v>
      </c>
      <c r="J20" s="54" t="s">
        <v>44</v>
      </c>
      <c r="K20" s="54" t="s">
        <v>44</v>
      </c>
      <c r="L20" s="9">
        <v>81537.718</v>
      </c>
      <c r="M20" s="54" t="s">
        <v>44</v>
      </c>
      <c r="N20" s="54" t="s">
        <v>44</v>
      </c>
      <c r="O20" s="54" t="s">
        <v>44</v>
      </c>
      <c r="P20" s="54" t="s">
        <v>44</v>
      </c>
      <c r="Q20" s="9">
        <v>58327.696</v>
      </c>
      <c r="R20" s="54" t="s">
        <v>44</v>
      </c>
      <c r="S20" s="54" t="s">
        <v>44</v>
      </c>
      <c r="T20" s="54" t="s">
        <v>44</v>
      </c>
      <c r="U20" s="54" t="s">
        <v>44</v>
      </c>
      <c r="V20" s="9">
        <f t="shared" si="0"/>
        <v>302480.432</v>
      </c>
      <c r="W20" s="3" t="s">
        <v>145</v>
      </c>
    </row>
    <row r="21" spans="1:23" ht="11.85" customHeight="1">
      <c r="A21" s="2" t="s">
        <v>146</v>
      </c>
      <c r="B21" s="9">
        <v>3784.242</v>
      </c>
      <c r="C21" s="9">
        <v>98019.946</v>
      </c>
      <c r="D21" s="9">
        <v>74676.062</v>
      </c>
      <c r="E21" s="9">
        <v>16185.495</v>
      </c>
      <c r="F21" s="9">
        <v>208574.642</v>
      </c>
      <c r="G21" s="133">
        <v>62224.946</v>
      </c>
      <c r="H21" s="54" t="s">
        <v>44</v>
      </c>
      <c r="I21" s="54" t="s">
        <v>44</v>
      </c>
      <c r="J21" s="54" t="s">
        <v>44</v>
      </c>
      <c r="K21" s="54" t="s">
        <v>44</v>
      </c>
      <c r="L21" s="9">
        <v>86632.503</v>
      </c>
      <c r="M21" s="54" t="s">
        <v>44</v>
      </c>
      <c r="N21" s="54" t="s">
        <v>44</v>
      </c>
      <c r="O21" s="54" t="s">
        <v>44</v>
      </c>
      <c r="P21" s="54" t="s">
        <v>44</v>
      </c>
      <c r="Q21" s="9">
        <v>59717.193</v>
      </c>
      <c r="R21" s="54" t="s">
        <v>44</v>
      </c>
      <c r="S21" s="54" t="s">
        <v>44</v>
      </c>
      <c r="T21" s="54" t="s">
        <v>44</v>
      </c>
      <c r="U21" s="54" t="s">
        <v>44</v>
      </c>
      <c r="V21" s="9">
        <f t="shared" si="0"/>
        <v>310378.82999999996</v>
      </c>
      <c r="W21" s="3" t="s">
        <v>146</v>
      </c>
    </row>
    <row r="22" spans="1:23" ht="11.85" customHeight="1">
      <c r="A22" s="2" t="s">
        <v>3</v>
      </c>
      <c r="B22" s="9">
        <v>4080.756</v>
      </c>
      <c r="C22" s="9">
        <v>102335.472</v>
      </c>
      <c r="D22" s="9">
        <v>79059.253</v>
      </c>
      <c r="E22" s="9">
        <v>16358.749</v>
      </c>
      <c r="F22" s="9">
        <v>216309.762</v>
      </c>
      <c r="G22" s="133">
        <v>64843.509</v>
      </c>
      <c r="H22" s="54" t="s">
        <v>44</v>
      </c>
      <c r="I22" s="54" t="s">
        <v>44</v>
      </c>
      <c r="J22" s="54" t="s">
        <v>44</v>
      </c>
      <c r="K22" s="54" t="s">
        <v>44</v>
      </c>
      <c r="L22" s="9">
        <v>90044.079</v>
      </c>
      <c r="M22" s="54" t="s">
        <v>44</v>
      </c>
      <c r="N22" s="54" t="s">
        <v>44</v>
      </c>
      <c r="O22" s="54" t="s">
        <v>44</v>
      </c>
      <c r="P22" s="54" t="s">
        <v>44</v>
      </c>
      <c r="Q22" s="9">
        <v>61422.174</v>
      </c>
      <c r="R22" s="54" t="s">
        <v>44</v>
      </c>
      <c r="S22" s="54" t="s">
        <v>44</v>
      </c>
      <c r="T22" s="54" t="s">
        <v>44</v>
      </c>
      <c r="U22" s="54" t="s">
        <v>44</v>
      </c>
      <c r="V22" s="9">
        <f t="shared" si="0"/>
        <v>322725.99</v>
      </c>
      <c r="W22" s="3" t="s">
        <v>3</v>
      </c>
    </row>
    <row r="23" spans="1:23" ht="11.85" customHeight="1">
      <c r="A23" s="47">
        <v>2001</v>
      </c>
      <c r="B23" s="9">
        <v>4542.423</v>
      </c>
      <c r="C23" s="9">
        <v>104359.026</v>
      </c>
      <c r="D23" s="9">
        <v>81096.01</v>
      </c>
      <c r="E23" s="9">
        <v>16396.243</v>
      </c>
      <c r="F23" s="9">
        <v>227047.856</v>
      </c>
      <c r="G23" s="133">
        <v>68463.561</v>
      </c>
      <c r="H23" s="54" t="s">
        <v>44</v>
      </c>
      <c r="I23" s="54" t="s">
        <v>44</v>
      </c>
      <c r="J23" s="54" t="s">
        <v>44</v>
      </c>
      <c r="K23" s="54" t="s">
        <v>44</v>
      </c>
      <c r="L23" s="9">
        <v>95004.39</v>
      </c>
      <c r="M23" s="54" t="s">
        <v>44</v>
      </c>
      <c r="N23" s="54" t="s">
        <v>44</v>
      </c>
      <c r="O23" s="54" t="s">
        <v>44</v>
      </c>
      <c r="P23" s="54" t="s">
        <v>44</v>
      </c>
      <c r="Q23" s="9">
        <v>63579.905</v>
      </c>
      <c r="R23" s="54" t="s">
        <v>44</v>
      </c>
      <c r="S23" s="54" t="s">
        <v>44</v>
      </c>
      <c r="T23" s="54" t="s">
        <v>44</v>
      </c>
      <c r="U23" s="54" t="s">
        <v>44</v>
      </c>
      <c r="V23" s="9">
        <f t="shared" si="0"/>
        <v>335949.305</v>
      </c>
      <c r="W23" s="3" t="s">
        <v>38</v>
      </c>
    </row>
    <row r="24" spans="1:23" ht="11.85" customHeight="1">
      <c r="A24" s="47">
        <v>2002</v>
      </c>
      <c r="B24" s="9">
        <v>4070.812</v>
      </c>
      <c r="C24" s="9">
        <v>103103.681</v>
      </c>
      <c r="D24" s="9">
        <v>79891.345</v>
      </c>
      <c r="E24" s="9">
        <v>15773.218</v>
      </c>
      <c r="F24" s="9">
        <v>236800.092</v>
      </c>
      <c r="G24" s="133">
        <v>70225.95</v>
      </c>
      <c r="H24" s="54" t="s">
        <v>44</v>
      </c>
      <c r="I24" s="54" t="s">
        <v>44</v>
      </c>
      <c r="J24" s="54" t="s">
        <v>44</v>
      </c>
      <c r="K24" s="54" t="s">
        <v>44</v>
      </c>
      <c r="L24" s="9">
        <v>100443.577</v>
      </c>
      <c r="M24" s="54" t="s">
        <v>44</v>
      </c>
      <c r="N24" s="54" t="s">
        <v>44</v>
      </c>
      <c r="O24" s="54" t="s">
        <v>44</v>
      </c>
      <c r="P24" s="54" t="s">
        <v>44</v>
      </c>
      <c r="Q24" s="9">
        <v>66130.565</v>
      </c>
      <c r="R24" s="54" t="s">
        <v>44</v>
      </c>
      <c r="S24" s="54" t="s">
        <v>44</v>
      </c>
      <c r="T24" s="54" t="s">
        <v>44</v>
      </c>
      <c r="U24" s="54" t="s">
        <v>44</v>
      </c>
      <c r="V24" s="9">
        <f t="shared" si="0"/>
        <v>343974.585</v>
      </c>
      <c r="W24" s="3" t="s">
        <v>39</v>
      </c>
    </row>
    <row r="25" spans="1:23" ht="11.85" customHeight="1">
      <c r="A25" s="47">
        <v>2003</v>
      </c>
      <c r="B25" s="9">
        <v>3692.918</v>
      </c>
      <c r="C25" s="9">
        <v>102695.731</v>
      </c>
      <c r="D25" s="9">
        <v>80793.839</v>
      </c>
      <c r="E25" s="9">
        <v>15239.028</v>
      </c>
      <c r="F25" s="9">
        <v>235075.716</v>
      </c>
      <c r="G25" s="133">
        <v>68929.709</v>
      </c>
      <c r="H25" s="54" t="s">
        <v>44</v>
      </c>
      <c r="I25" s="54" t="s">
        <v>44</v>
      </c>
      <c r="J25" s="54" t="s">
        <v>44</v>
      </c>
      <c r="K25" s="54" t="s">
        <v>44</v>
      </c>
      <c r="L25" s="9">
        <v>99002.219</v>
      </c>
      <c r="M25" s="54" t="s">
        <v>44</v>
      </c>
      <c r="N25" s="54" t="s">
        <v>44</v>
      </c>
      <c r="O25" s="54" t="s">
        <v>44</v>
      </c>
      <c r="P25" s="54" t="s">
        <v>44</v>
      </c>
      <c r="Q25" s="9">
        <v>67143.788</v>
      </c>
      <c r="R25" s="54" t="s">
        <v>44</v>
      </c>
      <c r="S25" s="54" t="s">
        <v>44</v>
      </c>
      <c r="T25" s="54" t="s">
        <v>44</v>
      </c>
      <c r="U25" s="54" t="s">
        <v>44</v>
      </c>
      <c r="V25" s="9">
        <f t="shared" si="0"/>
        <v>341464.365</v>
      </c>
      <c r="W25" s="3" t="s">
        <v>40</v>
      </c>
    </row>
    <row r="26" spans="1:23" ht="11.85" customHeight="1">
      <c r="A26" s="47">
        <v>2004</v>
      </c>
      <c r="B26" s="9">
        <v>4378.057</v>
      </c>
      <c r="C26" s="9">
        <v>107390.642</v>
      </c>
      <c r="D26" s="9">
        <v>85301.966</v>
      </c>
      <c r="E26" s="9">
        <v>14900.948</v>
      </c>
      <c r="F26" s="9">
        <v>242192.762</v>
      </c>
      <c r="G26" s="133">
        <v>70199.499</v>
      </c>
      <c r="H26" s="54" t="s">
        <v>44</v>
      </c>
      <c r="I26" s="54" t="s">
        <v>44</v>
      </c>
      <c r="J26" s="54" t="s">
        <v>44</v>
      </c>
      <c r="K26" s="54" t="s">
        <v>44</v>
      </c>
      <c r="L26" s="9">
        <v>103876.738</v>
      </c>
      <c r="M26" s="54" t="s">
        <v>44</v>
      </c>
      <c r="N26" s="54" t="s">
        <v>44</v>
      </c>
      <c r="O26" s="54" t="s">
        <v>44</v>
      </c>
      <c r="P26" s="54" t="s">
        <v>44</v>
      </c>
      <c r="Q26" s="9">
        <v>68116.525</v>
      </c>
      <c r="R26" s="54" t="s">
        <v>44</v>
      </c>
      <c r="S26" s="54" t="s">
        <v>44</v>
      </c>
      <c r="T26" s="54" t="s">
        <v>44</v>
      </c>
      <c r="U26" s="54" t="s">
        <v>44</v>
      </c>
      <c r="V26" s="9">
        <f t="shared" si="0"/>
        <v>353961.461</v>
      </c>
      <c r="W26" s="3" t="s">
        <v>41</v>
      </c>
    </row>
    <row r="27" spans="1:23" ht="11.85" customHeight="1">
      <c r="A27" s="47">
        <v>2005</v>
      </c>
      <c r="B27" s="9">
        <v>3352.913</v>
      </c>
      <c r="C27" s="9">
        <v>108763.492</v>
      </c>
      <c r="D27" s="9">
        <v>86549.015</v>
      </c>
      <c r="E27" s="9">
        <v>14666.356</v>
      </c>
      <c r="F27" s="9">
        <v>246421.239</v>
      </c>
      <c r="G27" s="133">
        <v>71421.687</v>
      </c>
      <c r="H27" s="54" t="s">
        <v>44</v>
      </c>
      <c r="I27" s="54" t="s">
        <v>44</v>
      </c>
      <c r="J27" s="54" t="s">
        <v>44</v>
      </c>
      <c r="K27" s="54" t="s">
        <v>44</v>
      </c>
      <c r="L27" s="9">
        <v>106156.201</v>
      </c>
      <c r="M27" s="54" t="s">
        <v>44</v>
      </c>
      <c r="N27" s="54" t="s">
        <v>44</v>
      </c>
      <c r="O27" s="54" t="s">
        <v>44</v>
      </c>
      <c r="P27" s="54" t="s">
        <v>44</v>
      </c>
      <c r="Q27" s="9">
        <v>68843.351</v>
      </c>
      <c r="R27" s="54" t="s">
        <v>44</v>
      </c>
      <c r="S27" s="54" t="s">
        <v>44</v>
      </c>
      <c r="T27" s="54" t="s">
        <v>44</v>
      </c>
      <c r="U27" s="54" t="s">
        <v>44</v>
      </c>
      <c r="V27" s="9">
        <f t="shared" si="0"/>
        <v>358537.644</v>
      </c>
      <c r="W27" s="3" t="s">
        <v>43</v>
      </c>
    </row>
    <row r="28" spans="1:23" ht="11.85" customHeight="1">
      <c r="A28" s="47">
        <v>2006</v>
      </c>
      <c r="B28" s="9">
        <v>3733.004</v>
      </c>
      <c r="C28" s="9">
        <v>116556.885</v>
      </c>
      <c r="D28" s="9">
        <v>93445.995</v>
      </c>
      <c r="E28" s="9">
        <v>15263.049</v>
      </c>
      <c r="F28" s="9">
        <v>253668.136</v>
      </c>
      <c r="G28" s="133">
        <v>73809.59</v>
      </c>
      <c r="H28" s="54" t="s">
        <v>44</v>
      </c>
      <c r="I28" s="54" t="s">
        <v>44</v>
      </c>
      <c r="J28" s="54" t="s">
        <v>44</v>
      </c>
      <c r="K28" s="54" t="s">
        <v>44</v>
      </c>
      <c r="L28" s="9">
        <v>110520.191</v>
      </c>
      <c r="M28" s="54" t="s">
        <v>44</v>
      </c>
      <c r="N28" s="54" t="s">
        <v>44</v>
      </c>
      <c r="O28" s="54" t="s">
        <v>44</v>
      </c>
      <c r="P28" s="54" t="s">
        <v>44</v>
      </c>
      <c r="Q28" s="9">
        <v>69338.355</v>
      </c>
      <c r="R28" s="54" t="s">
        <v>44</v>
      </c>
      <c r="S28" s="54" t="s">
        <v>44</v>
      </c>
      <c r="T28" s="54" t="s">
        <v>44</v>
      </c>
      <c r="U28" s="54" t="s">
        <v>44</v>
      </c>
      <c r="V28" s="9">
        <f t="shared" si="0"/>
        <v>373958.025</v>
      </c>
      <c r="W28" s="3" t="s">
        <v>96</v>
      </c>
    </row>
    <row r="29" spans="1:23" ht="11.85" customHeight="1">
      <c r="A29" s="47">
        <v>2007</v>
      </c>
      <c r="B29" s="9">
        <v>4086.076</v>
      </c>
      <c r="C29" s="9">
        <v>123763.88</v>
      </c>
      <c r="D29" s="9">
        <v>99315.61</v>
      </c>
      <c r="E29" s="9">
        <v>15747.93</v>
      </c>
      <c r="F29" s="9">
        <v>262145.886</v>
      </c>
      <c r="G29" s="133">
        <v>76460.233</v>
      </c>
      <c r="H29" s="54" t="s">
        <v>44</v>
      </c>
      <c r="I29" s="54" t="s">
        <v>44</v>
      </c>
      <c r="J29" s="54" t="s">
        <v>44</v>
      </c>
      <c r="K29" s="54" t="s">
        <v>44</v>
      </c>
      <c r="L29" s="9">
        <v>114451.661</v>
      </c>
      <c r="M29" s="54" t="s">
        <v>44</v>
      </c>
      <c r="N29" s="54" t="s">
        <v>44</v>
      </c>
      <c r="O29" s="54" t="s">
        <v>44</v>
      </c>
      <c r="P29" s="54" t="s">
        <v>44</v>
      </c>
      <c r="Q29" s="9">
        <v>71233.992</v>
      </c>
      <c r="R29" s="54" t="s">
        <v>44</v>
      </c>
      <c r="S29" s="54" t="s">
        <v>44</v>
      </c>
      <c r="T29" s="54" t="s">
        <v>44</v>
      </c>
      <c r="U29" s="54" t="s">
        <v>44</v>
      </c>
      <c r="V29" s="9">
        <f t="shared" si="0"/>
        <v>389995.842</v>
      </c>
      <c r="W29" s="3" t="s">
        <v>98</v>
      </c>
    </row>
    <row r="30" spans="1:23" ht="11.85" customHeight="1">
      <c r="A30" s="47">
        <v>2008</v>
      </c>
      <c r="B30" s="9">
        <v>4282.883</v>
      </c>
      <c r="C30" s="9">
        <v>121688.874</v>
      </c>
      <c r="D30" s="9">
        <v>94716.322</v>
      </c>
      <c r="E30" s="9">
        <v>17023.095</v>
      </c>
      <c r="F30" s="9">
        <v>266881.624</v>
      </c>
      <c r="G30" s="133">
        <v>78974.593</v>
      </c>
      <c r="H30" s="9">
        <v>39872.483</v>
      </c>
      <c r="I30" s="9">
        <v>13696.857</v>
      </c>
      <c r="J30" s="9">
        <v>6447.469</v>
      </c>
      <c r="K30" s="9">
        <v>18957.784</v>
      </c>
      <c r="L30" s="9">
        <v>114208.367</v>
      </c>
      <c r="M30" s="9">
        <v>19130.855</v>
      </c>
      <c r="N30" s="9">
        <v>48551.767</v>
      </c>
      <c r="O30" s="9">
        <v>28217.339</v>
      </c>
      <c r="P30" s="9">
        <v>18308.406</v>
      </c>
      <c r="Q30" s="9">
        <v>73698.664</v>
      </c>
      <c r="R30" s="9">
        <v>20022.814</v>
      </c>
      <c r="S30" s="9">
        <v>14472.463</v>
      </c>
      <c r="T30" s="9">
        <v>23321.877</v>
      </c>
      <c r="U30" s="9">
        <v>15881.51</v>
      </c>
      <c r="V30" s="9">
        <f>B30+C30+F30</f>
        <v>392853.381</v>
      </c>
      <c r="W30" s="3" t="s">
        <v>99</v>
      </c>
    </row>
    <row r="31" spans="1:23" ht="11.85" customHeight="1">
      <c r="A31" s="47">
        <v>2009</v>
      </c>
      <c r="B31" s="9">
        <v>3289.938</v>
      </c>
      <c r="C31" s="9">
        <v>115525.506</v>
      </c>
      <c r="D31" s="9">
        <v>88309.097</v>
      </c>
      <c r="E31" s="9">
        <v>17051.9</v>
      </c>
      <c r="F31" s="9">
        <v>265105.297</v>
      </c>
      <c r="G31" s="133">
        <v>77336.624</v>
      </c>
      <c r="H31" s="9">
        <v>37856.361</v>
      </c>
      <c r="I31" s="9">
        <v>13327.602</v>
      </c>
      <c r="J31" s="9">
        <v>6054.539</v>
      </c>
      <c r="K31" s="9">
        <v>20098.122</v>
      </c>
      <c r="L31" s="9">
        <v>111875.549</v>
      </c>
      <c r="M31" s="9">
        <v>22246.409</v>
      </c>
      <c r="N31" s="9">
        <v>46951.208</v>
      </c>
      <c r="O31" s="9">
        <v>24905.022</v>
      </c>
      <c r="P31" s="9">
        <v>17772.91</v>
      </c>
      <c r="Q31" s="9">
        <v>75893.124</v>
      </c>
      <c r="R31" s="9">
        <v>20843.829</v>
      </c>
      <c r="S31" s="9">
        <v>15133.389</v>
      </c>
      <c r="T31" s="9">
        <v>24372.158</v>
      </c>
      <c r="U31" s="9">
        <v>15543.748</v>
      </c>
      <c r="V31" s="9">
        <f aca="true" t="shared" si="1" ref="V31:V36">B31+C31+F31</f>
        <v>383920.74100000004</v>
      </c>
      <c r="W31" s="3" t="s">
        <v>101</v>
      </c>
    </row>
    <row r="32" spans="1:23" ht="11.85" customHeight="1">
      <c r="A32" s="47">
        <v>2010</v>
      </c>
      <c r="B32" s="9">
        <v>3746.977</v>
      </c>
      <c r="C32" s="9">
        <v>132379.42</v>
      </c>
      <c r="D32" s="9">
        <v>102914.377</v>
      </c>
      <c r="E32" s="9">
        <v>19100.758</v>
      </c>
      <c r="F32" s="9">
        <v>270387.673</v>
      </c>
      <c r="G32" s="133">
        <v>77533.903</v>
      </c>
      <c r="H32" s="9">
        <v>37922.036</v>
      </c>
      <c r="I32" s="9">
        <v>14066.582</v>
      </c>
      <c r="J32" s="9">
        <v>6424.745</v>
      </c>
      <c r="K32" s="9">
        <v>19120.54</v>
      </c>
      <c r="L32" s="9">
        <v>114313.014</v>
      </c>
      <c r="M32" s="9">
        <v>21834.116</v>
      </c>
      <c r="N32" s="9">
        <v>46768.582</v>
      </c>
      <c r="O32" s="9">
        <v>26428.127</v>
      </c>
      <c r="P32" s="9">
        <v>19282.189</v>
      </c>
      <c r="Q32" s="9">
        <v>78540.756</v>
      </c>
      <c r="R32" s="9">
        <v>21307.212</v>
      </c>
      <c r="S32" s="9">
        <v>15739.483</v>
      </c>
      <c r="T32" s="9">
        <v>25540.112</v>
      </c>
      <c r="U32" s="9">
        <v>15953.949</v>
      </c>
      <c r="V32" s="9">
        <f t="shared" si="1"/>
        <v>406514.07000000007</v>
      </c>
      <c r="W32" s="3" t="s">
        <v>103</v>
      </c>
    </row>
    <row r="33" spans="1:23" ht="11.85" customHeight="1">
      <c r="A33" s="47">
        <v>2011</v>
      </c>
      <c r="B33" s="9">
        <v>4771.981</v>
      </c>
      <c r="C33" s="9">
        <v>144090.902</v>
      </c>
      <c r="D33" s="9">
        <v>114631.836</v>
      </c>
      <c r="E33" s="9">
        <v>19913.288</v>
      </c>
      <c r="F33" s="9">
        <v>285168.75</v>
      </c>
      <c r="G33" s="133">
        <v>83528.166</v>
      </c>
      <c r="H33" s="9">
        <v>40216.228</v>
      </c>
      <c r="I33" s="9">
        <v>14878.377</v>
      </c>
      <c r="J33" s="9">
        <v>6828.183</v>
      </c>
      <c r="K33" s="9">
        <v>21605.378</v>
      </c>
      <c r="L33" s="9">
        <v>120543.523</v>
      </c>
      <c r="M33" s="9">
        <v>22161.061</v>
      </c>
      <c r="N33" s="9">
        <v>50813.61</v>
      </c>
      <c r="O33" s="9">
        <v>26738.788</v>
      </c>
      <c r="P33" s="9">
        <v>20830.064</v>
      </c>
      <c r="Q33" s="9">
        <v>81097.061</v>
      </c>
      <c r="R33" s="9">
        <v>21687.584</v>
      </c>
      <c r="S33" s="9">
        <v>16394.834</v>
      </c>
      <c r="T33" s="9">
        <v>26348.183</v>
      </c>
      <c r="U33" s="9">
        <v>16666.46</v>
      </c>
      <c r="V33" s="9">
        <f t="shared" si="1"/>
        <v>434031.63300000003</v>
      </c>
      <c r="W33" s="3" t="s">
        <v>105</v>
      </c>
    </row>
    <row r="34" spans="1:23" ht="11.85" customHeight="1">
      <c r="A34" s="47">
        <v>2012</v>
      </c>
      <c r="B34" s="9">
        <v>4392.939</v>
      </c>
      <c r="C34" s="9">
        <v>148613.853</v>
      </c>
      <c r="D34" s="9">
        <v>117148.947</v>
      </c>
      <c r="E34" s="9">
        <v>20755.786</v>
      </c>
      <c r="F34" s="9">
        <v>292953.635</v>
      </c>
      <c r="G34" s="133">
        <v>86775.61</v>
      </c>
      <c r="H34" s="9">
        <v>40034.168</v>
      </c>
      <c r="I34" s="9">
        <v>15211.559</v>
      </c>
      <c r="J34" s="9">
        <v>7400.39</v>
      </c>
      <c r="K34" s="9">
        <v>24129.493</v>
      </c>
      <c r="L34" s="9">
        <v>122922.382</v>
      </c>
      <c r="M34" s="9">
        <v>23198.677</v>
      </c>
      <c r="N34" s="9">
        <v>50037.604</v>
      </c>
      <c r="O34" s="9">
        <v>28825.25</v>
      </c>
      <c r="P34" s="9">
        <v>20860.851</v>
      </c>
      <c r="Q34" s="9">
        <v>83255.643</v>
      </c>
      <c r="R34" s="9">
        <v>22385.756</v>
      </c>
      <c r="S34" s="9">
        <v>16762.625</v>
      </c>
      <c r="T34" s="9">
        <v>27250.552</v>
      </c>
      <c r="U34" s="9">
        <v>16856.71</v>
      </c>
      <c r="V34" s="9">
        <f t="shared" si="1"/>
        <v>445960.427</v>
      </c>
      <c r="W34" s="3" t="s">
        <v>206</v>
      </c>
    </row>
    <row r="35" spans="1:23" ht="11.85" customHeight="1">
      <c r="A35" s="47">
        <v>2013</v>
      </c>
      <c r="B35" s="9">
        <v>4760.676</v>
      </c>
      <c r="C35" s="9">
        <v>152694.619</v>
      </c>
      <c r="D35" s="9">
        <v>121029.026</v>
      </c>
      <c r="E35" s="9">
        <v>21517.48</v>
      </c>
      <c r="F35" s="9">
        <v>302868.913</v>
      </c>
      <c r="G35" s="133">
        <v>89516.344</v>
      </c>
      <c r="H35" s="9">
        <v>41165.186</v>
      </c>
      <c r="I35" s="9">
        <v>16088.745</v>
      </c>
      <c r="J35" s="9">
        <v>7351.01</v>
      </c>
      <c r="K35" s="9">
        <v>24911.403</v>
      </c>
      <c r="L35" s="9">
        <v>126578.839</v>
      </c>
      <c r="M35" s="9">
        <v>22221.242</v>
      </c>
      <c r="N35" s="9">
        <v>52765.58</v>
      </c>
      <c r="O35" s="9">
        <v>30594.702</v>
      </c>
      <c r="P35" s="9">
        <v>20997.315</v>
      </c>
      <c r="Q35" s="9">
        <v>86773.73</v>
      </c>
      <c r="R35" s="9">
        <v>23199.064</v>
      </c>
      <c r="S35" s="9">
        <v>17596.254</v>
      </c>
      <c r="T35" s="9">
        <v>28238.211</v>
      </c>
      <c r="U35" s="9">
        <v>17740.201</v>
      </c>
      <c r="V35" s="9">
        <f t="shared" si="1"/>
        <v>460324.208</v>
      </c>
      <c r="W35" s="3" t="s">
        <v>229</v>
      </c>
    </row>
    <row r="36" spans="1:23" ht="11.85" customHeight="1">
      <c r="A36" s="47">
        <v>2014</v>
      </c>
      <c r="B36" s="9">
        <v>5125.085</v>
      </c>
      <c r="C36" s="9">
        <v>161060.566</v>
      </c>
      <c r="D36" s="9">
        <v>127827.917</v>
      </c>
      <c r="E36" s="9">
        <v>22945.822</v>
      </c>
      <c r="F36" s="9">
        <v>314602.335</v>
      </c>
      <c r="G36" s="133">
        <v>94462.165</v>
      </c>
      <c r="H36" s="9">
        <v>44098.718</v>
      </c>
      <c r="I36" s="9">
        <v>16195.198</v>
      </c>
      <c r="J36" s="9">
        <v>7914.31</v>
      </c>
      <c r="K36" s="9">
        <v>26253.939</v>
      </c>
      <c r="L36" s="9">
        <v>130164.063</v>
      </c>
      <c r="M36" s="9">
        <v>22232.414</v>
      </c>
      <c r="N36" s="9">
        <v>53340.028</v>
      </c>
      <c r="O36" s="9">
        <v>31232.523</v>
      </c>
      <c r="P36" s="9">
        <v>23359.098</v>
      </c>
      <c r="Q36" s="9">
        <v>89976.107</v>
      </c>
      <c r="R36" s="9">
        <v>23771.574</v>
      </c>
      <c r="S36" s="9">
        <v>18400.452</v>
      </c>
      <c r="T36" s="9">
        <v>29883.956</v>
      </c>
      <c r="U36" s="9">
        <v>17920.125</v>
      </c>
      <c r="V36" s="9">
        <f t="shared" si="1"/>
        <v>480787.98600000003</v>
      </c>
      <c r="W36" s="3" t="s">
        <v>233</v>
      </c>
    </row>
    <row r="37" spans="1:23" ht="11.85" customHeight="1">
      <c r="A37" s="47">
        <v>2015</v>
      </c>
      <c r="B37" s="9">
        <v>4030.775</v>
      </c>
      <c r="C37" s="9">
        <v>167365.855</v>
      </c>
      <c r="D37" s="9">
        <v>133292.845</v>
      </c>
      <c r="E37" s="9">
        <v>23788.691</v>
      </c>
      <c r="F37" s="9">
        <v>327540.006</v>
      </c>
      <c r="G37" s="133">
        <v>98913.574</v>
      </c>
      <c r="H37" s="9">
        <v>46525.578</v>
      </c>
      <c r="I37" s="9">
        <v>17188.543</v>
      </c>
      <c r="J37" s="9">
        <v>8458.108</v>
      </c>
      <c r="K37" s="9">
        <v>26741.345</v>
      </c>
      <c r="L37" s="9">
        <v>135499.301</v>
      </c>
      <c r="M37" s="9">
        <v>23206.81</v>
      </c>
      <c r="N37" s="9">
        <v>55371.586</v>
      </c>
      <c r="O37" s="9">
        <v>33251.073</v>
      </c>
      <c r="P37" s="9">
        <v>23669.832</v>
      </c>
      <c r="Q37" s="9">
        <v>93127.131</v>
      </c>
      <c r="R37" s="9">
        <v>24296.374</v>
      </c>
      <c r="S37" s="9">
        <v>19104.388</v>
      </c>
      <c r="T37" s="9">
        <v>31120.516</v>
      </c>
      <c r="U37" s="9">
        <v>18605.853</v>
      </c>
      <c r="V37" s="9">
        <f aca="true" t="shared" si="2" ref="V37:V42">B37+C37+F37</f>
        <v>498936.636</v>
      </c>
      <c r="W37" s="3" t="s">
        <v>234</v>
      </c>
    </row>
    <row r="38" spans="1:23" ht="11.45" customHeight="1">
      <c r="A38" s="47">
        <v>2016</v>
      </c>
      <c r="B38" s="9">
        <v>4456.942</v>
      </c>
      <c r="C38" s="9">
        <v>174193.391</v>
      </c>
      <c r="D38" s="9">
        <v>137981.981</v>
      </c>
      <c r="E38" s="9">
        <v>25332.473</v>
      </c>
      <c r="F38" s="9">
        <v>341512.18</v>
      </c>
      <c r="G38" s="133">
        <v>104110.913</v>
      </c>
      <c r="H38" s="9">
        <v>49505.208</v>
      </c>
      <c r="I38" s="9">
        <v>17710.245</v>
      </c>
      <c r="J38" s="9">
        <v>8925.394</v>
      </c>
      <c r="K38" s="9">
        <v>27970.066</v>
      </c>
      <c r="L38" s="9">
        <v>140972.642</v>
      </c>
      <c r="M38" s="9">
        <v>24207.301</v>
      </c>
      <c r="N38" s="9">
        <v>57420.971</v>
      </c>
      <c r="O38" s="9">
        <v>34716.393</v>
      </c>
      <c r="P38" s="9">
        <v>24627.977</v>
      </c>
      <c r="Q38" s="9">
        <v>96428.625</v>
      </c>
      <c r="R38" s="9">
        <v>25413.002</v>
      </c>
      <c r="S38" s="9">
        <v>19964.788</v>
      </c>
      <c r="T38" s="9">
        <v>32351.587</v>
      </c>
      <c r="U38" s="9">
        <v>18699.248</v>
      </c>
      <c r="V38" s="9">
        <f t="shared" si="2"/>
        <v>520162.51300000004</v>
      </c>
      <c r="W38" s="3" t="s">
        <v>251</v>
      </c>
    </row>
    <row r="39" spans="1:23" ht="11.45" customHeight="1">
      <c r="A39" s="47">
        <v>2017</v>
      </c>
      <c r="B39" s="9">
        <v>5535.108</v>
      </c>
      <c r="C39" s="9">
        <v>184009.728</v>
      </c>
      <c r="D39" s="9">
        <v>145255.51</v>
      </c>
      <c r="E39" s="9">
        <v>26377.691</v>
      </c>
      <c r="F39" s="9">
        <v>356304.688</v>
      </c>
      <c r="G39" s="133">
        <v>108998.073</v>
      </c>
      <c r="H39" s="9">
        <v>52664.039</v>
      </c>
      <c r="I39" s="9">
        <v>17830.179</v>
      </c>
      <c r="J39" s="9">
        <v>9324.661</v>
      </c>
      <c r="K39" s="9">
        <v>29179.194</v>
      </c>
      <c r="L39" s="9">
        <v>146661.013</v>
      </c>
      <c r="M39" s="9">
        <v>24314.092</v>
      </c>
      <c r="N39" s="9">
        <v>59009.349</v>
      </c>
      <c r="O39" s="9">
        <v>36637.168</v>
      </c>
      <c r="P39" s="9">
        <v>26700.404</v>
      </c>
      <c r="Q39" s="9">
        <v>100645.602</v>
      </c>
      <c r="R39" s="9">
        <v>26733.624</v>
      </c>
      <c r="S39" s="9">
        <v>20713.887</v>
      </c>
      <c r="T39" s="9">
        <v>34248.427</v>
      </c>
      <c r="U39" s="9">
        <v>18949.664</v>
      </c>
      <c r="V39" s="9">
        <f t="shared" si="2"/>
        <v>545849.524</v>
      </c>
      <c r="W39" s="3" t="s">
        <v>267</v>
      </c>
    </row>
    <row r="40" spans="1:23" ht="11.45" customHeight="1">
      <c r="A40" s="47">
        <v>2018</v>
      </c>
      <c r="B40" s="9">
        <v>4691.26</v>
      </c>
      <c r="C40" s="9">
        <v>185417.682</v>
      </c>
      <c r="D40" s="9">
        <v>144361.269</v>
      </c>
      <c r="E40" s="9">
        <v>28622.44</v>
      </c>
      <c r="F40" s="9">
        <v>368846.654</v>
      </c>
      <c r="G40" s="133">
        <v>112441.313</v>
      </c>
      <c r="H40" s="9">
        <v>53941.035</v>
      </c>
      <c r="I40" s="9">
        <v>18309.595</v>
      </c>
      <c r="J40" s="9">
        <v>9649.49</v>
      </c>
      <c r="K40" s="9">
        <v>30541.193</v>
      </c>
      <c r="L40" s="9">
        <v>151681.473</v>
      </c>
      <c r="M40" s="9">
        <v>23928.454</v>
      </c>
      <c r="N40" s="9">
        <v>60382.472</v>
      </c>
      <c r="O40" s="9">
        <v>38559.681</v>
      </c>
      <c r="P40" s="9">
        <v>28810.866</v>
      </c>
      <c r="Q40" s="9">
        <v>104723.868</v>
      </c>
      <c r="R40" s="9">
        <v>27930.539</v>
      </c>
      <c r="S40" s="9">
        <v>21223.654</v>
      </c>
      <c r="T40" s="9">
        <v>35772.469</v>
      </c>
      <c r="U40" s="9">
        <v>19797.206</v>
      </c>
      <c r="V40" s="9">
        <f t="shared" si="2"/>
        <v>558955.596</v>
      </c>
      <c r="W40" s="3" t="s">
        <v>268</v>
      </c>
    </row>
    <row r="41" spans="1:23" ht="11.45" customHeight="1">
      <c r="A41" s="47">
        <v>2019</v>
      </c>
      <c r="B41" s="9">
        <v>5082.589</v>
      </c>
      <c r="C41" s="9">
        <v>192303.39</v>
      </c>
      <c r="D41" s="9">
        <v>148835.986</v>
      </c>
      <c r="E41" s="9">
        <v>30126.531</v>
      </c>
      <c r="F41" s="9">
        <v>382899.495</v>
      </c>
      <c r="G41" s="133">
        <v>117778.528</v>
      </c>
      <c r="H41" s="9">
        <v>55822.917</v>
      </c>
      <c r="I41" s="9">
        <v>19750.708</v>
      </c>
      <c r="J41" s="9">
        <v>9984.326</v>
      </c>
      <c r="K41" s="9">
        <v>32220.577</v>
      </c>
      <c r="L41" s="9">
        <v>155828.96</v>
      </c>
      <c r="M41" s="9">
        <v>24716.896</v>
      </c>
      <c r="N41" s="9">
        <v>62015.174</v>
      </c>
      <c r="O41" s="9">
        <v>39608.732</v>
      </c>
      <c r="P41" s="9">
        <v>29488.158</v>
      </c>
      <c r="Q41" s="9">
        <v>109292.007</v>
      </c>
      <c r="R41" s="9">
        <v>29348.295</v>
      </c>
      <c r="S41" s="9">
        <v>22140.639</v>
      </c>
      <c r="T41" s="9">
        <v>37270.283</v>
      </c>
      <c r="U41" s="9">
        <v>20532.79</v>
      </c>
      <c r="V41" s="9">
        <f t="shared" si="2"/>
        <v>580285.474</v>
      </c>
      <c r="W41" s="3" t="s">
        <v>270</v>
      </c>
    </row>
    <row r="42" spans="1:23" ht="11.45" customHeight="1">
      <c r="A42" s="47">
        <v>2020</v>
      </c>
      <c r="B42" s="9">
        <v>4779.934</v>
      </c>
      <c r="C42" s="9">
        <v>186729.345</v>
      </c>
      <c r="D42" s="9">
        <v>140296.352</v>
      </c>
      <c r="E42" s="9">
        <v>32776.498</v>
      </c>
      <c r="F42" s="9">
        <v>380240.019</v>
      </c>
      <c r="G42" s="133">
        <v>114985.998</v>
      </c>
      <c r="H42" s="9">
        <v>58059.266</v>
      </c>
      <c r="I42" s="9">
        <v>17342.833</v>
      </c>
      <c r="J42" s="9">
        <v>5759.472</v>
      </c>
      <c r="K42" s="9">
        <v>33824.427</v>
      </c>
      <c r="L42" s="9">
        <v>154459.124</v>
      </c>
      <c r="M42" s="9">
        <v>24449.738</v>
      </c>
      <c r="N42" s="9">
        <v>62616.21</v>
      </c>
      <c r="O42" s="9">
        <v>40959.767</v>
      </c>
      <c r="P42" s="9">
        <v>26433.409</v>
      </c>
      <c r="Q42" s="9">
        <v>110794.897</v>
      </c>
      <c r="R42" s="9">
        <v>30756.51</v>
      </c>
      <c r="S42" s="9">
        <v>22325.976</v>
      </c>
      <c r="T42" s="9">
        <v>38731.311</v>
      </c>
      <c r="U42" s="9">
        <v>18981.1</v>
      </c>
      <c r="V42" s="9">
        <f t="shared" si="2"/>
        <v>571749.298</v>
      </c>
      <c r="W42" s="3" t="s">
        <v>272</v>
      </c>
    </row>
    <row r="43" spans="1:23" ht="11.45" customHeight="1">
      <c r="A43" s="47">
        <v>2021</v>
      </c>
      <c r="B43" s="9">
        <v>5906.14</v>
      </c>
      <c r="C43" s="9">
        <v>198951.559</v>
      </c>
      <c r="D43" s="9">
        <v>148822.975</v>
      </c>
      <c r="E43" s="9">
        <v>36072.439</v>
      </c>
      <c r="F43" s="9">
        <v>398035.578</v>
      </c>
      <c r="G43" s="133">
        <v>123220.336</v>
      </c>
      <c r="H43" s="9">
        <v>62180.871</v>
      </c>
      <c r="I43" s="9">
        <v>19222.378</v>
      </c>
      <c r="J43" s="9">
        <v>5904.865</v>
      </c>
      <c r="K43" s="9">
        <v>35912.222</v>
      </c>
      <c r="L43" s="9">
        <v>160039.494</v>
      </c>
      <c r="M43" s="9">
        <v>24565.006</v>
      </c>
      <c r="N43" s="9">
        <v>64554.411</v>
      </c>
      <c r="O43" s="9">
        <v>42649.933</v>
      </c>
      <c r="P43" s="9">
        <v>28270.144</v>
      </c>
      <c r="Q43" s="9">
        <v>114775.748</v>
      </c>
      <c r="R43" s="9">
        <v>32019.819</v>
      </c>
      <c r="S43" s="9">
        <v>23125.315</v>
      </c>
      <c r="T43" s="9">
        <v>40210.813</v>
      </c>
      <c r="U43" s="9">
        <v>19419.801</v>
      </c>
      <c r="V43" s="9">
        <f>B43+C43+F43</f>
        <v>602893.277</v>
      </c>
      <c r="W43" s="3" t="s">
        <v>275</v>
      </c>
    </row>
    <row r="44" spans="1:23" ht="11.45" customHeight="1">
      <c r="A44" s="47">
        <v>2022</v>
      </c>
      <c r="B44" s="9">
        <v>8259.637</v>
      </c>
      <c r="C44" s="9">
        <v>215234.37</v>
      </c>
      <c r="D44" s="9">
        <v>158324.02</v>
      </c>
      <c r="E44" s="9">
        <v>43047.866</v>
      </c>
      <c r="F44" s="9">
        <v>424975.534</v>
      </c>
      <c r="G44" s="133">
        <v>138299.649</v>
      </c>
      <c r="H44" s="9" t="s">
        <v>298</v>
      </c>
      <c r="I44" s="9" t="s">
        <v>298</v>
      </c>
      <c r="J44" s="9" t="s">
        <v>298</v>
      </c>
      <c r="K44" s="9" t="s">
        <v>298</v>
      </c>
      <c r="L44" s="9">
        <v>165616.232</v>
      </c>
      <c r="M44" s="9" t="s">
        <v>298</v>
      </c>
      <c r="N44" s="9" t="s">
        <v>298</v>
      </c>
      <c r="O44" s="9" t="s">
        <v>298</v>
      </c>
      <c r="P44" s="9" t="s">
        <v>298</v>
      </c>
      <c r="Q44" s="9">
        <v>121059.653</v>
      </c>
      <c r="R44" s="9" t="s">
        <v>298</v>
      </c>
      <c r="S44" s="9" t="s">
        <v>298</v>
      </c>
      <c r="T44" s="9" t="s">
        <v>298</v>
      </c>
      <c r="U44" s="9" t="s">
        <v>298</v>
      </c>
      <c r="V44" s="9">
        <f>B44+C44+F44</f>
        <v>648469.541</v>
      </c>
      <c r="W44" s="3" t="s">
        <v>277</v>
      </c>
    </row>
    <row r="45" spans="1:23" ht="6.2" customHeight="1">
      <c r="A45" s="6"/>
      <c r="B45" s="9"/>
      <c r="C45" s="9"/>
      <c r="D45" s="9"/>
      <c r="E45" s="9"/>
      <c r="F45" s="9"/>
      <c r="G45" s="9"/>
      <c r="H45" s="75"/>
      <c r="I45" s="75"/>
      <c r="J45" s="75"/>
      <c r="K45" s="75"/>
      <c r="L45" s="9"/>
      <c r="M45" s="75"/>
      <c r="N45" s="75"/>
      <c r="O45" s="75"/>
      <c r="P45" s="75"/>
      <c r="Q45" s="9"/>
      <c r="R45" s="75"/>
      <c r="S45" s="75"/>
      <c r="T45" s="75"/>
      <c r="U45" s="75"/>
      <c r="V45" s="9"/>
      <c r="W45" s="45"/>
    </row>
    <row r="46" spans="1:23" ht="9.95" customHeight="1">
      <c r="A46" s="344" t="s">
        <v>2</v>
      </c>
      <c r="B46" s="344"/>
      <c r="C46" s="344"/>
      <c r="D46" s="344"/>
      <c r="E46" s="344"/>
      <c r="F46" s="344"/>
      <c r="G46" s="344"/>
      <c r="H46" s="344"/>
      <c r="I46" s="344"/>
      <c r="J46" s="344"/>
      <c r="K46" s="344"/>
      <c r="L46" s="344" t="s">
        <v>2</v>
      </c>
      <c r="M46" s="344"/>
      <c r="N46" s="344"/>
      <c r="O46" s="344"/>
      <c r="P46" s="344"/>
      <c r="Q46" s="344"/>
      <c r="R46" s="344"/>
      <c r="S46" s="344"/>
      <c r="T46" s="344"/>
      <c r="U46" s="344"/>
      <c r="V46" s="344"/>
      <c r="W46" s="344"/>
    </row>
    <row r="47" spans="1:23" ht="6.2" customHeight="1">
      <c r="A47" s="49"/>
      <c r="B47" s="50"/>
      <c r="C47" s="50"/>
      <c r="D47" s="50"/>
      <c r="E47" s="50"/>
      <c r="K47" s="35"/>
      <c r="W47" s="35"/>
    </row>
    <row r="48" spans="1:23" ht="11.85" customHeight="1" hidden="1">
      <c r="A48" s="47">
        <v>1992</v>
      </c>
      <c r="B48" s="48">
        <f aca="true" t="shared" si="3" ref="B48:G57">B14/B13*100-100</f>
        <v>1.9895725892833127</v>
      </c>
      <c r="C48" s="48">
        <f t="shared" si="3"/>
        <v>5.4506011763516256</v>
      </c>
      <c r="D48" s="48">
        <f t="shared" si="3"/>
        <v>3.3684920768678666</v>
      </c>
      <c r="E48" s="48">
        <f t="shared" si="3"/>
        <v>15.532993302417992</v>
      </c>
      <c r="F48" s="48">
        <f t="shared" si="3"/>
        <v>8.873652644161197</v>
      </c>
      <c r="G48" s="48">
        <f t="shared" si="3"/>
        <v>3.030689775319445</v>
      </c>
      <c r="H48" s="54" t="s">
        <v>44</v>
      </c>
      <c r="I48" s="54" t="s">
        <v>44</v>
      </c>
      <c r="J48" s="54" t="s">
        <v>44</v>
      </c>
      <c r="K48" s="54" t="s">
        <v>44</v>
      </c>
      <c r="L48" s="48">
        <f aca="true" t="shared" si="4" ref="L48:L64">L14/L13*100-100</f>
        <v>12.869468423168257</v>
      </c>
      <c r="M48" s="54" t="s">
        <v>44</v>
      </c>
      <c r="N48" s="54" t="s">
        <v>44</v>
      </c>
      <c r="O48" s="54" t="s">
        <v>44</v>
      </c>
      <c r="P48" s="54" t="s">
        <v>44</v>
      </c>
      <c r="Q48" s="48">
        <f aca="true" t="shared" si="5" ref="Q48:Q64">Q14/Q13*100-100</f>
        <v>10.023668346496791</v>
      </c>
      <c r="R48" s="54" t="s">
        <v>44</v>
      </c>
      <c r="S48" s="54" t="s">
        <v>44</v>
      </c>
      <c r="T48" s="54" t="s">
        <v>44</v>
      </c>
      <c r="U48" s="54" t="s">
        <v>44</v>
      </c>
      <c r="V48" s="48">
        <f aca="true" t="shared" si="6" ref="V48:V64">V14/V13*100-100</f>
        <v>7.499715535611685</v>
      </c>
      <c r="W48" s="3" t="s">
        <v>139</v>
      </c>
    </row>
    <row r="49" spans="1:23" ht="11.85" customHeight="1" hidden="1">
      <c r="A49" s="47">
        <v>1993</v>
      </c>
      <c r="B49" s="48">
        <f t="shared" si="3"/>
        <v>-9.419642999977611</v>
      </c>
      <c r="C49" s="48">
        <f t="shared" si="3"/>
        <v>-4.783054602351953</v>
      </c>
      <c r="D49" s="48">
        <f t="shared" si="3"/>
        <v>-7.33379093426511</v>
      </c>
      <c r="E49" s="48">
        <f t="shared" si="3"/>
        <v>3.6023221412230413</v>
      </c>
      <c r="F49" s="48">
        <f t="shared" si="3"/>
        <v>5.4256928422079795</v>
      </c>
      <c r="G49" s="48">
        <f t="shared" si="3"/>
        <v>2.8442960804890447</v>
      </c>
      <c r="H49" s="54" t="s">
        <v>44</v>
      </c>
      <c r="I49" s="54" t="s">
        <v>44</v>
      </c>
      <c r="J49" s="54" t="s">
        <v>44</v>
      </c>
      <c r="K49" s="54" t="s">
        <v>44</v>
      </c>
      <c r="L49" s="48">
        <f t="shared" si="4"/>
        <v>8.52862357323238</v>
      </c>
      <c r="M49" s="54" t="s">
        <v>44</v>
      </c>
      <c r="N49" s="54" t="s">
        <v>44</v>
      </c>
      <c r="O49" s="54" t="s">
        <v>44</v>
      </c>
      <c r="P49" s="54" t="s">
        <v>44</v>
      </c>
      <c r="Q49" s="48">
        <f t="shared" si="5"/>
        <v>3.8876714233898895</v>
      </c>
      <c r="R49" s="54" t="s">
        <v>44</v>
      </c>
      <c r="S49" s="54" t="s">
        <v>44</v>
      </c>
      <c r="T49" s="54" t="s">
        <v>44</v>
      </c>
      <c r="U49" s="54" t="s">
        <v>44</v>
      </c>
      <c r="V49" s="48">
        <f t="shared" si="6"/>
        <v>1.499238721368016</v>
      </c>
      <c r="W49" s="3" t="s">
        <v>140</v>
      </c>
    </row>
    <row r="50" spans="1:23" ht="11.85" customHeight="1" hidden="1">
      <c r="A50" s="47">
        <v>1994</v>
      </c>
      <c r="B50" s="48">
        <f t="shared" si="3"/>
        <v>11.269138750347338</v>
      </c>
      <c r="C50" s="48">
        <f t="shared" si="3"/>
        <v>2.4231232940353493</v>
      </c>
      <c r="D50" s="48">
        <f t="shared" si="3"/>
        <v>2.2356865639454213</v>
      </c>
      <c r="E50" s="48">
        <f t="shared" si="3"/>
        <v>1.8100616430264154</v>
      </c>
      <c r="F50" s="48">
        <f t="shared" si="3"/>
        <v>3.273873547763401</v>
      </c>
      <c r="G50" s="48">
        <f t="shared" si="3"/>
        <v>2.8506543528973083</v>
      </c>
      <c r="H50" s="54" t="s">
        <v>44</v>
      </c>
      <c r="I50" s="54" t="s">
        <v>44</v>
      </c>
      <c r="J50" s="54" t="s">
        <v>44</v>
      </c>
      <c r="K50" s="54" t="s">
        <v>44</v>
      </c>
      <c r="L50" s="48">
        <f t="shared" si="4"/>
        <v>2.2789814478299917</v>
      </c>
      <c r="M50" s="54" t="s">
        <v>44</v>
      </c>
      <c r="N50" s="54" t="s">
        <v>44</v>
      </c>
      <c r="O50" s="54" t="s">
        <v>44</v>
      </c>
      <c r="P50" s="54" t="s">
        <v>44</v>
      </c>
      <c r="Q50" s="48">
        <f t="shared" si="5"/>
        <v>5.107547593673289</v>
      </c>
      <c r="R50" s="54" t="s">
        <v>44</v>
      </c>
      <c r="S50" s="54" t="s">
        <v>44</v>
      </c>
      <c r="T50" s="54" t="s">
        <v>44</v>
      </c>
      <c r="U50" s="54" t="s">
        <v>44</v>
      </c>
      <c r="V50" s="48">
        <f t="shared" si="6"/>
        <v>3.087805199120396</v>
      </c>
      <c r="W50" s="3" t="s">
        <v>141</v>
      </c>
    </row>
    <row r="51" spans="1:23" ht="11.85" customHeight="1">
      <c r="A51" s="47">
        <v>1995</v>
      </c>
      <c r="B51" s="237">
        <f t="shared" si="3"/>
        <v>0.7748386171736428</v>
      </c>
      <c r="C51" s="237">
        <f t="shared" si="3"/>
        <v>0.9523892839687704</v>
      </c>
      <c r="D51" s="237">
        <f t="shared" si="3"/>
        <v>2.636082263625042</v>
      </c>
      <c r="E51" s="237">
        <f t="shared" si="3"/>
        <v>-6.539150906767361</v>
      </c>
      <c r="F51" s="237">
        <f t="shared" si="3"/>
        <v>4.455335580179437</v>
      </c>
      <c r="G51" s="237">
        <f t="shared" si="3"/>
        <v>4.999726114808368</v>
      </c>
      <c r="H51" s="239" t="s">
        <v>44</v>
      </c>
      <c r="I51" s="239" t="s">
        <v>44</v>
      </c>
      <c r="J51" s="239" t="s">
        <v>44</v>
      </c>
      <c r="K51" s="239" t="s">
        <v>44</v>
      </c>
      <c r="L51" s="237">
        <f t="shared" si="4"/>
        <v>4.655535437145787</v>
      </c>
      <c r="M51" s="239" t="s">
        <v>44</v>
      </c>
      <c r="N51" s="239" t="s">
        <v>44</v>
      </c>
      <c r="O51" s="239" t="s">
        <v>44</v>
      </c>
      <c r="P51" s="239" t="s">
        <v>44</v>
      </c>
      <c r="Q51" s="237">
        <f t="shared" si="5"/>
        <v>3.638862457031962</v>
      </c>
      <c r="R51" s="239" t="s">
        <v>44</v>
      </c>
      <c r="S51" s="239" t="s">
        <v>44</v>
      </c>
      <c r="T51" s="239" t="s">
        <v>44</v>
      </c>
      <c r="U51" s="239" t="s">
        <v>44</v>
      </c>
      <c r="V51" s="237">
        <f t="shared" si="6"/>
        <v>3.217108786757379</v>
      </c>
      <c r="W51" s="3" t="s">
        <v>142</v>
      </c>
    </row>
    <row r="52" spans="1:23" ht="11.85" customHeight="1">
      <c r="A52" s="47">
        <v>1996</v>
      </c>
      <c r="B52" s="237">
        <f t="shared" si="3"/>
        <v>5.112756967442934</v>
      </c>
      <c r="C52" s="237">
        <f t="shared" si="3"/>
        <v>0.26298035263450004</v>
      </c>
      <c r="D52" s="237">
        <f t="shared" si="3"/>
        <v>1.6202463826092952</v>
      </c>
      <c r="E52" s="237">
        <f t="shared" si="3"/>
        <v>-7.666669860795949</v>
      </c>
      <c r="F52" s="237">
        <f t="shared" si="3"/>
        <v>2.530624047154916</v>
      </c>
      <c r="G52" s="237">
        <f t="shared" si="3"/>
        <v>-0.7349634737422832</v>
      </c>
      <c r="H52" s="239" t="s">
        <v>44</v>
      </c>
      <c r="I52" s="239" t="s">
        <v>44</v>
      </c>
      <c r="J52" s="239" t="s">
        <v>44</v>
      </c>
      <c r="K52" s="239" t="s">
        <v>44</v>
      </c>
      <c r="L52" s="237">
        <f t="shared" si="4"/>
        <v>4.148034753456443</v>
      </c>
      <c r="M52" s="239" t="s">
        <v>44</v>
      </c>
      <c r="N52" s="239" t="s">
        <v>44</v>
      </c>
      <c r="O52" s="239" t="s">
        <v>44</v>
      </c>
      <c r="P52" s="239" t="s">
        <v>44</v>
      </c>
      <c r="Q52" s="237">
        <f t="shared" si="5"/>
        <v>3.5808819802231255</v>
      </c>
      <c r="R52" s="239" t="s">
        <v>44</v>
      </c>
      <c r="S52" s="239" t="s">
        <v>44</v>
      </c>
      <c r="T52" s="239" t="s">
        <v>44</v>
      </c>
      <c r="U52" s="239" t="s">
        <v>44</v>
      </c>
      <c r="V52" s="237">
        <f t="shared" si="6"/>
        <v>1.814740508262247</v>
      </c>
      <c r="W52" s="3" t="s">
        <v>143</v>
      </c>
    </row>
    <row r="53" spans="1:23" ht="11.85" customHeight="1">
      <c r="A53" s="47">
        <v>1997</v>
      </c>
      <c r="B53" s="237">
        <f t="shared" si="3"/>
        <v>-3.2129022558569176</v>
      </c>
      <c r="C53" s="237">
        <f t="shared" si="3"/>
        <v>0.6906928591096317</v>
      </c>
      <c r="D53" s="237">
        <f t="shared" si="3"/>
        <v>1.683959420162111</v>
      </c>
      <c r="E53" s="237">
        <f t="shared" si="3"/>
        <v>-3.4123494346057726</v>
      </c>
      <c r="F53" s="237">
        <f t="shared" si="3"/>
        <v>3.566338994748918</v>
      </c>
      <c r="G53" s="237">
        <f t="shared" si="3"/>
        <v>5.6305896280231025</v>
      </c>
      <c r="H53" s="239" t="s">
        <v>44</v>
      </c>
      <c r="I53" s="239" t="s">
        <v>44</v>
      </c>
      <c r="J53" s="239" t="s">
        <v>44</v>
      </c>
      <c r="K53" s="239" t="s">
        <v>44</v>
      </c>
      <c r="L53" s="237">
        <f t="shared" si="4"/>
        <v>3.296377531762218</v>
      </c>
      <c r="M53" s="239" t="s">
        <v>44</v>
      </c>
      <c r="N53" s="239" t="s">
        <v>44</v>
      </c>
      <c r="O53" s="239" t="s">
        <v>44</v>
      </c>
      <c r="P53" s="239" t="s">
        <v>44</v>
      </c>
      <c r="Q53" s="237">
        <f t="shared" si="5"/>
        <v>1.9483008265862765</v>
      </c>
      <c r="R53" s="239" t="s">
        <v>44</v>
      </c>
      <c r="S53" s="239" t="s">
        <v>44</v>
      </c>
      <c r="T53" s="239" t="s">
        <v>44</v>
      </c>
      <c r="U53" s="239" t="s">
        <v>44</v>
      </c>
      <c r="V53" s="237">
        <f t="shared" si="6"/>
        <v>2.532236546325308</v>
      </c>
      <c r="W53" s="3" t="s">
        <v>144</v>
      </c>
    </row>
    <row r="54" spans="1:23" ht="11.85" customHeight="1">
      <c r="A54" s="47">
        <v>1998</v>
      </c>
      <c r="B54" s="237">
        <f t="shared" si="3"/>
        <v>1.9494791446267783</v>
      </c>
      <c r="C54" s="237">
        <f t="shared" si="3"/>
        <v>4.301063170739255</v>
      </c>
      <c r="D54" s="237">
        <f t="shared" si="3"/>
        <v>5.1597830757634995</v>
      </c>
      <c r="E54" s="237">
        <f t="shared" si="3"/>
        <v>2.688300257833106</v>
      </c>
      <c r="F54" s="237">
        <f t="shared" si="3"/>
        <v>4.2607382761857195</v>
      </c>
      <c r="G54" s="237">
        <f t="shared" si="3"/>
        <v>8.815121660916802</v>
      </c>
      <c r="H54" s="239" t="s">
        <v>44</v>
      </c>
      <c r="I54" s="239" t="s">
        <v>44</v>
      </c>
      <c r="J54" s="239" t="s">
        <v>44</v>
      </c>
      <c r="K54" s="239" t="s">
        <v>44</v>
      </c>
      <c r="L54" s="237">
        <f t="shared" si="4"/>
        <v>1.943800363197127</v>
      </c>
      <c r="M54" s="239" t="s">
        <v>44</v>
      </c>
      <c r="N54" s="239" t="s">
        <v>44</v>
      </c>
      <c r="O54" s="239" t="s">
        <v>44</v>
      </c>
      <c r="P54" s="239" t="s">
        <v>44</v>
      </c>
      <c r="Q54" s="237">
        <f t="shared" si="5"/>
        <v>2.9734697697725494</v>
      </c>
      <c r="R54" s="239" t="s">
        <v>44</v>
      </c>
      <c r="S54" s="239" t="s">
        <v>44</v>
      </c>
      <c r="T54" s="239" t="s">
        <v>44</v>
      </c>
      <c r="U54" s="239" t="s">
        <v>44</v>
      </c>
      <c r="V54" s="237">
        <f t="shared" si="6"/>
        <v>4.242788468828621</v>
      </c>
      <c r="W54" s="3" t="s">
        <v>145</v>
      </c>
    </row>
    <row r="55" spans="1:23" ht="11.85" customHeight="1">
      <c r="A55" s="47">
        <v>1999</v>
      </c>
      <c r="B55" s="237">
        <f t="shared" si="3"/>
        <v>-4.223101358330254</v>
      </c>
      <c r="C55" s="237">
        <f t="shared" si="3"/>
        <v>1.0865479533314328</v>
      </c>
      <c r="D55" s="237">
        <f t="shared" si="3"/>
        <v>0.842809733086682</v>
      </c>
      <c r="E55" s="237">
        <f t="shared" si="3"/>
        <v>3.265396329529864</v>
      </c>
      <c r="F55" s="237">
        <f t="shared" si="3"/>
        <v>3.4786503519041787</v>
      </c>
      <c r="G55" s="237">
        <f t="shared" si="3"/>
        <v>0.8547972166872029</v>
      </c>
      <c r="H55" s="239" t="s">
        <v>44</v>
      </c>
      <c r="I55" s="239" t="s">
        <v>44</v>
      </c>
      <c r="J55" s="239" t="s">
        <v>44</v>
      </c>
      <c r="K55" s="239" t="s">
        <v>44</v>
      </c>
      <c r="L55" s="237">
        <f t="shared" si="4"/>
        <v>6.24837820455069</v>
      </c>
      <c r="M55" s="239" t="s">
        <v>44</v>
      </c>
      <c r="N55" s="239" t="s">
        <v>44</v>
      </c>
      <c r="O55" s="239" t="s">
        <v>44</v>
      </c>
      <c r="P55" s="239" t="s">
        <v>44</v>
      </c>
      <c r="Q55" s="237">
        <f t="shared" si="5"/>
        <v>2.382225075374137</v>
      </c>
      <c r="R55" s="239" t="s">
        <v>44</v>
      </c>
      <c r="S55" s="239" t="s">
        <v>44</v>
      </c>
      <c r="T55" s="239" t="s">
        <v>44</v>
      </c>
      <c r="U55" s="239" t="s">
        <v>44</v>
      </c>
      <c r="V55" s="237">
        <f t="shared" si="6"/>
        <v>2.6112095740461</v>
      </c>
      <c r="W55" s="3" t="s">
        <v>146</v>
      </c>
    </row>
    <row r="56" spans="1:23" ht="11.85" customHeight="1">
      <c r="A56" s="47">
        <v>2000</v>
      </c>
      <c r="B56" s="237">
        <f t="shared" si="3"/>
        <v>7.835492550423567</v>
      </c>
      <c r="C56" s="237">
        <f t="shared" si="3"/>
        <v>4.402701874575612</v>
      </c>
      <c r="D56" s="237">
        <f t="shared" si="3"/>
        <v>5.869606514601685</v>
      </c>
      <c r="E56" s="237">
        <f t="shared" si="3"/>
        <v>1.0704275649277264</v>
      </c>
      <c r="F56" s="237">
        <f t="shared" si="3"/>
        <v>3.7085620408256545</v>
      </c>
      <c r="G56" s="237">
        <f t="shared" si="3"/>
        <v>4.2082206065715155</v>
      </c>
      <c r="H56" s="239" t="s">
        <v>44</v>
      </c>
      <c r="I56" s="239" t="s">
        <v>44</v>
      </c>
      <c r="J56" s="239" t="s">
        <v>44</v>
      </c>
      <c r="K56" s="239" t="s">
        <v>44</v>
      </c>
      <c r="L56" s="237">
        <f t="shared" si="4"/>
        <v>3.9379861851619467</v>
      </c>
      <c r="M56" s="239" t="s">
        <v>44</v>
      </c>
      <c r="N56" s="239" t="s">
        <v>44</v>
      </c>
      <c r="O56" s="239" t="s">
        <v>44</v>
      </c>
      <c r="P56" s="239" t="s">
        <v>44</v>
      </c>
      <c r="Q56" s="237">
        <f t="shared" si="5"/>
        <v>2.85509233496623</v>
      </c>
      <c r="R56" s="239" t="s">
        <v>44</v>
      </c>
      <c r="S56" s="239" t="s">
        <v>44</v>
      </c>
      <c r="T56" s="239" t="s">
        <v>44</v>
      </c>
      <c r="U56" s="239" t="s">
        <v>44</v>
      </c>
      <c r="V56" s="237">
        <f t="shared" si="6"/>
        <v>3.978093480151344</v>
      </c>
      <c r="W56" s="3" t="s">
        <v>3</v>
      </c>
    </row>
    <row r="57" spans="1:23" ht="11.85" customHeight="1">
      <c r="A57" s="47">
        <v>2001</v>
      </c>
      <c r="B57" s="237">
        <f t="shared" si="3"/>
        <v>11.313271364423642</v>
      </c>
      <c r="C57" s="237">
        <f t="shared" si="3"/>
        <v>1.9773730070839974</v>
      </c>
      <c r="D57" s="237">
        <f t="shared" si="3"/>
        <v>2.5762411390352895</v>
      </c>
      <c r="E57" s="237">
        <f t="shared" si="3"/>
        <v>0.22919845521194304</v>
      </c>
      <c r="F57" s="237">
        <f t="shared" si="3"/>
        <v>4.964220708633576</v>
      </c>
      <c r="G57" s="237">
        <f t="shared" si="3"/>
        <v>5.582751544183083</v>
      </c>
      <c r="H57" s="239" t="s">
        <v>44</v>
      </c>
      <c r="I57" s="239" t="s">
        <v>44</v>
      </c>
      <c r="J57" s="239" t="s">
        <v>44</v>
      </c>
      <c r="K57" s="239" t="s">
        <v>44</v>
      </c>
      <c r="L57" s="237">
        <f t="shared" si="4"/>
        <v>5.5087586603001455</v>
      </c>
      <c r="M57" s="239" t="s">
        <v>44</v>
      </c>
      <c r="N57" s="239" t="s">
        <v>44</v>
      </c>
      <c r="O57" s="239" t="s">
        <v>44</v>
      </c>
      <c r="P57" s="239" t="s">
        <v>44</v>
      </c>
      <c r="Q57" s="237">
        <f t="shared" si="5"/>
        <v>3.5129512022807887</v>
      </c>
      <c r="R57" s="239" t="s">
        <v>44</v>
      </c>
      <c r="S57" s="239" t="s">
        <v>44</v>
      </c>
      <c r="T57" s="239" t="s">
        <v>44</v>
      </c>
      <c r="U57" s="239" t="s">
        <v>44</v>
      </c>
      <c r="V57" s="237">
        <f t="shared" si="6"/>
        <v>4.097381496916313</v>
      </c>
      <c r="W57" s="3" t="s">
        <v>38</v>
      </c>
    </row>
    <row r="58" spans="1:23" ht="11.85" customHeight="1">
      <c r="A58" s="47">
        <v>2002</v>
      </c>
      <c r="B58" s="237">
        <f aca="true" t="shared" si="7" ref="B58:G64">B24/B23*100-100</f>
        <v>-10.382366415457128</v>
      </c>
      <c r="C58" s="237">
        <f t="shared" si="7"/>
        <v>-1.2029098470121795</v>
      </c>
      <c r="D58" s="237">
        <f t="shared" si="7"/>
        <v>-1.4854799884729175</v>
      </c>
      <c r="E58" s="237">
        <f t="shared" si="7"/>
        <v>-3.7998034061827326</v>
      </c>
      <c r="F58" s="237">
        <f t="shared" si="7"/>
        <v>4.295233688531283</v>
      </c>
      <c r="G58" s="237">
        <f t="shared" si="7"/>
        <v>2.5742000186055094</v>
      </c>
      <c r="H58" s="239" t="s">
        <v>44</v>
      </c>
      <c r="I58" s="239" t="s">
        <v>44</v>
      </c>
      <c r="J58" s="239" t="s">
        <v>44</v>
      </c>
      <c r="K58" s="239" t="s">
        <v>44</v>
      </c>
      <c r="L58" s="237">
        <f t="shared" si="4"/>
        <v>5.725195435705672</v>
      </c>
      <c r="M58" s="239" t="s">
        <v>44</v>
      </c>
      <c r="N58" s="239" t="s">
        <v>44</v>
      </c>
      <c r="O58" s="239" t="s">
        <v>44</v>
      </c>
      <c r="P58" s="239" t="s">
        <v>44</v>
      </c>
      <c r="Q58" s="237">
        <f t="shared" si="5"/>
        <v>4.011739243712299</v>
      </c>
      <c r="R58" s="239" t="s">
        <v>44</v>
      </c>
      <c r="S58" s="239" t="s">
        <v>44</v>
      </c>
      <c r="T58" s="239" t="s">
        <v>44</v>
      </c>
      <c r="U58" s="239" t="s">
        <v>44</v>
      </c>
      <c r="V58" s="237">
        <f t="shared" si="6"/>
        <v>2.388836613309863</v>
      </c>
      <c r="W58" s="3" t="s">
        <v>39</v>
      </c>
    </row>
    <row r="59" spans="1:23" ht="11.85" customHeight="1">
      <c r="A59" s="47">
        <v>2003</v>
      </c>
      <c r="B59" s="237">
        <f t="shared" si="7"/>
        <v>-9.283012823977131</v>
      </c>
      <c r="C59" s="237">
        <f t="shared" si="7"/>
        <v>-0.39566967545998466</v>
      </c>
      <c r="D59" s="237">
        <f t="shared" si="7"/>
        <v>1.1296517789255063</v>
      </c>
      <c r="E59" s="237">
        <f t="shared" si="7"/>
        <v>-3.386690021021707</v>
      </c>
      <c r="F59" s="237">
        <f t="shared" si="7"/>
        <v>-0.7281990414091553</v>
      </c>
      <c r="G59" s="237">
        <f t="shared" si="7"/>
        <v>-1.845814830557643</v>
      </c>
      <c r="H59" s="239" t="s">
        <v>44</v>
      </c>
      <c r="I59" s="239" t="s">
        <v>44</v>
      </c>
      <c r="J59" s="239" t="s">
        <v>44</v>
      </c>
      <c r="K59" s="239" t="s">
        <v>44</v>
      </c>
      <c r="L59" s="237">
        <f t="shared" si="4"/>
        <v>-1.434992702420388</v>
      </c>
      <c r="M59" s="239" t="s">
        <v>44</v>
      </c>
      <c r="N59" s="239" t="s">
        <v>44</v>
      </c>
      <c r="O59" s="239" t="s">
        <v>44</v>
      </c>
      <c r="P59" s="239" t="s">
        <v>44</v>
      </c>
      <c r="Q59" s="237">
        <f t="shared" si="5"/>
        <v>1.5321553656769709</v>
      </c>
      <c r="R59" s="239" t="s">
        <v>44</v>
      </c>
      <c r="S59" s="239" t="s">
        <v>44</v>
      </c>
      <c r="T59" s="239" t="s">
        <v>44</v>
      </c>
      <c r="U59" s="239" t="s">
        <v>44</v>
      </c>
      <c r="V59" s="237">
        <f t="shared" si="6"/>
        <v>-0.7297690322091768</v>
      </c>
      <c r="W59" s="3" t="s">
        <v>40</v>
      </c>
    </row>
    <row r="60" spans="1:23" ht="11.85" customHeight="1">
      <c r="A60" s="47">
        <v>2004</v>
      </c>
      <c r="B60" s="237">
        <f t="shared" si="7"/>
        <v>18.55278129652484</v>
      </c>
      <c r="C60" s="237">
        <f t="shared" si="7"/>
        <v>4.57167104638458</v>
      </c>
      <c r="D60" s="237">
        <f t="shared" si="7"/>
        <v>5.579790558039946</v>
      </c>
      <c r="E60" s="237">
        <f t="shared" si="7"/>
        <v>-2.218514199199589</v>
      </c>
      <c r="F60" s="237">
        <f t="shared" si="7"/>
        <v>3.0275547475095266</v>
      </c>
      <c r="G60" s="237">
        <f t="shared" si="7"/>
        <v>1.8421519812306144</v>
      </c>
      <c r="H60" s="239" t="s">
        <v>44</v>
      </c>
      <c r="I60" s="239" t="s">
        <v>44</v>
      </c>
      <c r="J60" s="239" t="s">
        <v>44</v>
      </c>
      <c r="K60" s="239" t="s">
        <v>44</v>
      </c>
      <c r="L60" s="237">
        <f t="shared" si="4"/>
        <v>4.923646206354221</v>
      </c>
      <c r="M60" s="239" t="s">
        <v>44</v>
      </c>
      <c r="N60" s="239" t="s">
        <v>44</v>
      </c>
      <c r="O60" s="239" t="s">
        <v>44</v>
      </c>
      <c r="P60" s="239" t="s">
        <v>44</v>
      </c>
      <c r="Q60" s="237">
        <f t="shared" si="5"/>
        <v>1.44873714899731</v>
      </c>
      <c r="R60" s="239" t="s">
        <v>44</v>
      </c>
      <c r="S60" s="239" t="s">
        <v>44</v>
      </c>
      <c r="T60" s="239" t="s">
        <v>44</v>
      </c>
      <c r="U60" s="239" t="s">
        <v>44</v>
      </c>
      <c r="V60" s="237">
        <f t="shared" si="6"/>
        <v>3.659853642414504</v>
      </c>
      <c r="W60" s="3" t="s">
        <v>41</v>
      </c>
    </row>
    <row r="61" spans="1:23" ht="11.85" customHeight="1">
      <c r="A61" s="47">
        <v>2005</v>
      </c>
      <c r="B61" s="237">
        <f t="shared" si="7"/>
        <v>-23.415501442763315</v>
      </c>
      <c r="C61" s="237">
        <f t="shared" si="7"/>
        <v>1.2783702326688626</v>
      </c>
      <c r="D61" s="237">
        <f t="shared" si="7"/>
        <v>1.4619229291854765</v>
      </c>
      <c r="E61" s="237">
        <f t="shared" si="7"/>
        <v>-1.574342786781088</v>
      </c>
      <c r="F61" s="237">
        <f t="shared" si="7"/>
        <v>1.74591386013428</v>
      </c>
      <c r="G61" s="237">
        <f t="shared" si="7"/>
        <v>1.7410209722437173</v>
      </c>
      <c r="H61" s="239" t="s">
        <v>44</v>
      </c>
      <c r="I61" s="239" t="s">
        <v>44</v>
      </c>
      <c r="J61" s="239" t="s">
        <v>44</v>
      </c>
      <c r="K61" s="239" t="s">
        <v>44</v>
      </c>
      <c r="L61" s="237">
        <f t="shared" si="4"/>
        <v>2.1943921650678107</v>
      </c>
      <c r="M61" s="239" t="s">
        <v>44</v>
      </c>
      <c r="N61" s="239" t="s">
        <v>44</v>
      </c>
      <c r="O61" s="239" t="s">
        <v>44</v>
      </c>
      <c r="P61" s="239" t="s">
        <v>44</v>
      </c>
      <c r="Q61" s="237">
        <f t="shared" si="5"/>
        <v>1.0670332933161149</v>
      </c>
      <c r="R61" s="239" t="s">
        <v>44</v>
      </c>
      <c r="S61" s="239" t="s">
        <v>44</v>
      </c>
      <c r="T61" s="239" t="s">
        <v>44</v>
      </c>
      <c r="U61" s="239" t="s">
        <v>44</v>
      </c>
      <c r="V61" s="237">
        <f t="shared" si="6"/>
        <v>1.2928478109089951</v>
      </c>
      <c r="W61" s="3" t="s">
        <v>43</v>
      </c>
    </row>
    <row r="62" spans="1:23" ht="11.85" customHeight="1">
      <c r="A62" s="47">
        <v>2006</v>
      </c>
      <c r="B62" s="237">
        <f t="shared" si="7"/>
        <v>11.336142631795099</v>
      </c>
      <c r="C62" s="237">
        <f t="shared" si="7"/>
        <v>7.165449413852954</v>
      </c>
      <c r="D62" s="237">
        <f t="shared" si="7"/>
        <v>7.968871742792217</v>
      </c>
      <c r="E62" s="237">
        <f t="shared" si="7"/>
        <v>4.068447540752459</v>
      </c>
      <c r="F62" s="237">
        <f t="shared" si="7"/>
        <v>2.9408573016711443</v>
      </c>
      <c r="G62" s="237">
        <f t="shared" si="7"/>
        <v>3.343386442272049</v>
      </c>
      <c r="H62" s="239" t="s">
        <v>44</v>
      </c>
      <c r="I62" s="239" t="s">
        <v>44</v>
      </c>
      <c r="J62" s="239" t="s">
        <v>44</v>
      </c>
      <c r="K62" s="239" t="s">
        <v>44</v>
      </c>
      <c r="L62" s="237">
        <f t="shared" si="4"/>
        <v>4.110913878690894</v>
      </c>
      <c r="M62" s="239" t="s">
        <v>44</v>
      </c>
      <c r="N62" s="239" t="s">
        <v>44</v>
      </c>
      <c r="O62" s="239" t="s">
        <v>44</v>
      </c>
      <c r="P62" s="239" t="s">
        <v>44</v>
      </c>
      <c r="Q62" s="237">
        <f t="shared" si="5"/>
        <v>0.7190294963997275</v>
      </c>
      <c r="R62" s="239" t="s">
        <v>44</v>
      </c>
      <c r="S62" s="239" t="s">
        <v>44</v>
      </c>
      <c r="T62" s="239" t="s">
        <v>44</v>
      </c>
      <c r="U62" s="239" t="s">
        <v>44</v>
      </c>
      <c r="V62" s="237">
        <f t="shared" si="6"/>
        <v>4.300909892741984</v>
      </c>
      <c r="W62" s="3" t="s">
        <v>96</v>
      </c>
    </row>
    <row r="63" spans="1:23" ht="11.85" customHeight="1">
      <c r="A63" s="47">
        <v>2007</v>
      </c>
      <c r="B63" s="237">
        <f t="shared" si="7"/>
        <v>9.458120055590612</v>
      </c>
      <c r="C63" s="237">
        <f t="shared" si="7"/>
        <v>6.183242628695851</v>
      </c>
      <c r="D63" s="237">
        <f t="shared" si="7"/>
        <v>6.2812911350561365</v>
      </c>
      <c r="E63" s="237">
        <f t="shared" si="7"/>
        <v>3.1768292167574117</v>
      </c>
      <c r="F63" s="237">
        <f t="shared" si="7"/>
        <v>3.3420634273119845</v>
      </c>
      <c r="G63" s="237">
        <f t="shared" si="7"/>
        <v>3.591190521448496</v>
      </c>
      <c r="H63" s="239" t="s">
        <v>44</v>
      </c>
      <c r="I63" s="239" t="s">
        <v>44</v>
      </c>
      <c r="J63" s="239" t="s">
        <v>44</v>
      </c>
      <c r="K63" s="239" t="s">
        <v>44</v>
      </c>
      <c r="L63" s="237">
        <f t="shared" si="4"/>
        <v>3.5572414094000067</v>
      </c>
      <c r="M63" s="239" t="s">
        <v>44</v>
      </c>
      <c r="N63" s="239" t="s">
        <v>44</v>
      </c>
      <c r="O63" s="239" t="s">
        <v>44</v>
      </c>
      <c r="P63" s="239" t="s">
        <v>44</v>
      </c>
      <c r="Q63" s="237">
        <f t="shared" si="5"/>
        <v>2.733893816777183</v>
      </c>
      <c r="R63" s="239" t="s">
        <v>44</v>
      </c>
      <c r="S63" s="239" t="s">
        <v>44</v>
      </c>
      <c r="T63" s="239" t="s">
        <v>44</v>
      </c>
      <c r="U63" s="239" t="s">
        <v>44</v>
      </c>
      <c r="V63" s="237">
        <f t="shared" si="6"/>
        <v>4.288667692049117</v>
      </c>
      <c r="W63" s="3" t="s">
        <v>98</v>
      </c>
    </row>
    <row r="64" spans="1:23" ht="11.85" customHeight="1">
      <c r="A64" s="47">
        <v>2008</v>
      </c>
      <c r="B64" s="237">
        <f t="shared" si="7"/>
        <v>4.8165281311458585</v>
      </c>
      <c r="C64" s="237">
        <f t="shared" si="7"/>
        <v>-1.6765844768279834</v>
      </c>
      <c r="D64" s="237">
        <f t="shared" si="7"/>
        <v>-4.630981977556189</v>
      </c>
      <c r="E64" s="237">
        <f t="shared" si="7"/>
        <v>8.097349937420347</v>
      </c>
      <c r="F64" s="237">
        <f t="shared" si="7"/>
        <v>1.8065276828338312</v>
      </c>
      <c r="G64" s="237">
        <f t="shared" si="7"/>
        <v>3.288454535575383</v>
      </c>
      <c r="H64" s="239" t="s">
        <v>44</v>
      </c>
      <c r="I64" s="239" t="s">
        <v>44</v>
      </c>
      <c r="J64" s="239" t="s">
        <v>44</v>
      </c>
      <c r="K64" s="239" t="s">
        <v>44</v>
      </c>
      <c r="L64" s="237">
        <f t="shared" si="4"/>
        <v>-0.21257358597878806</v>
      </c>
      <c r="M64" s="239" t="s">
        <v>44</v>
      </c>
      <c r="N64" s="239" t="s">
        <v>44</v>
      </c>
      <c r="O64" s="239" t="s">
        <v>44</v>
      </c>
      <c r="P64" s="239" t="s">
        <v>44</v>
      </c>
      <c r="Q64" s="237">
        <f t="shared" si="5"/>
        <v>3.4599661352686866</v>
      </c>
      <c r="R64" s="239" t="s">
        <v>44</v>
      </c>
      <c r="S64" s="239" t="s">
        <v>44</v>
      </c>
      <c r="T64" s="239" t="s">
        <v>44</v>
      </c>
      <c r="U64" s="239" t="s">
        <v>44</v>
      </c>
      <c r="V64" s="237">
        <f t="shared" si="6"/>
        <v>0.7327101195094201</v>
      </c>
      <c r="W64" s="3" t="s">
        <v>99</v>
      </c>
    </row>
    <row r="65" spans="1:23" ht="11.85" customHeight="1">
      <c r="A65" s="47">
        <v>2009</v>
      </c>
      <c r="B65" s="237">
        <f aca="true" t="shared" si="8" ref="B65:V65">B31/B30*100-100</f>
        <v>-23.184032811543062</v>
      </c>
      <c r="C65" s="237">
        <f t="shared" si="8"/>
        <v>-5.064857449498632</v>
      </c>
      <c r="D65" s="237">
        <f t="shared" si="8"/>
        <v>-6.764647174538723</v>
      </c>
      <c r="E65" s="237">
        <f t="shared" si="8"/>
        <v>0.16921129794553735</v>
      </c>
      <c r="F65" s="237">
        <f t="shared" si="8"/>
        <v>-0.6655861026984695</v>
      </c>
      <c r="G65" s="237">
        <f t="shared" si="8"/>
        <v>-2.074045509800854</v>
      </c>
      <c r="H65" s="237">
        <f t="shared" si="8"/>
        <v>-5.056424502080802</v>
      </c>
      <c r="I65" s="237">
        <f t="shared" si="8"/>
        <v>-2.695910455953495</v>
      </c>
      <c r="J65" s="237">
        <f t="shared" si="8"/>
        <v>-6.09432941825699</v>
      </c>
      <c r="K65" s="237">
        <f t="shared" si="8"/>
        <v>6.015143964083563</v>
      </c>
      <c r="L65" s="237">
        <f t="shared" si="8"/>
        <v>-2.042598157453739</v>
      </c>
      <c r="M65" s="237">
        <f t="shared" si="8"/>
        <v>16.285492728892677</v>
      </c>
      <c r="N65" s="237">
        <f t="shared" si="8"/>
        <v>-3.29660298460405</v>
      </c>
      <c r="O65" s="237">
        <f t="shared" si="8"/>
        <v>-11.73858739833689</v>
      </c>
      <c r="P65" s="237">
        <f t="shared" si="8"/>
        <v>-2.9248641307167844</v>
      </c>
      <c r="Q65" s="237">
        <f t="shared" si="8"/>
        <v>2.977611643000742</v>
      </c>
      <c r="R65" s="237">
        <f t="shared" si="8"/>
        <v>4.1003976763705765</v>
      </c>
      <c r="S65" s="237">
        <f t="shared" si="8"/>
        <v>4.566783138433308</v>
      </c>
      <c r="T65" s="237">
        <f t="shared" si="8"/>
        <v>4.5034153983403655</v>
      </c>
      <c r="U65" s="237">
        <f t="shared" si="8"/>
        <v>-2.1267625055803876</v>
      </c>
      <c r="V65" s="237">
        <f t="shared" si="8"/>
        <v>-2.273784682026175</v>
      </c>
      <c r="W65" s="3" t="s">
        <v>101</v>
      </c>
    </row>
    <row r="66" spans="1:23" ht="11.85" customHeight="1">
      <c r="A66" s="47">
        <v>2010</v>
      </c>
      <c r="B66" s="237">
        <f aca="true" t="shared" si="9" ref="B66:V66">B32/B31*100-100</f>
        <v>13.892024712927721</v>
      </c>
      <c r="C66" s="237">
        <f t="shared" si="9"/>
        <v>14.58891164692237</v>
      </c>
      <c r="D66" s="237">
        <f t="shared" si="9"/>
        <v>16.538817059809816</v>
      </c>
      <c r="E66" s="237">
        <f t="shared" si="9"/>
        <v>12.015423501193425</v>
      </c>
      <c r="F66" s="237">
        <f t="shared" si="9"/>
        <v>1.992557696800759</v>
      </c>
      <c r="G66" s="237">
        <f t="shared" si="9"/>
        <v>0.2550913005977691</v>
      </c>
      <c r="H66" s="237">
        <f t="shared" si="9"/>
        <v>0.17348471502583607</v>
      </c>
      <c r="I66" s="237">
        <f t="shared" si="9"/>
        <v>5.544733403653552</v>
      </c>
      <c r="J66" s="237">
        <f t="shared" si="9"/>
        <v>6.114520031995838</v>
      </c>
      <c r="K66" s="237">
        <f t="shared" si="9"/>
        <v>-4.864046501459185</v>
      </c>
      <c r="L66" s="237">
        <f t="shared" si="9"/>
        <v>2.178728973209317</v>
      </c>
      <c r="M66" s="237">
        <f t="shared" si="9"/>
        <v>-1.8533013575359405</v>
      </c>
      <c r="N66" s="237">
        <f t="shared" si="9"/>
        <v>-0.38896975771102404</v>
      </c>
      <c r="O66" s="237">
        <f t="shared" si="9"/>
        <v>6.115654103818883</v>
      </c>
      <c r="P66" s="237">
        <f t="shared" si="9"/>
        <v>8.492019596115654</v>
      </c>
      <c r="Q66" s="237">
        <f t="shared" si="9"/>
        <v>3.488632250795206</v>
      </c>
      <c r="R66" s="237">
        <f t="shared" si="9"/>
        <v>2.223118410729626</v>
      </c>
      <c r="S66" s="237">
        <f t="shared" si="9"/>
        <v>4.005011699626564</v>
      </c>
      <c r="T66" s="237">
        <f t="shared" si="9"/>
        <v>4.792164895697809</v>
      </c>
      <c r="U66" s="237">
        <f t="shared" si="9"/>
        <v>2.6390095876489994</v>
      </c>
      <c r="V66" s="237">
        <f t="shared" si="9"/>
        <v>5.884894090679012</v>
      </c>
      <c r="W66" s="3" t="s">
        <v>103</v>
      </c>
    </row>
    <row r="67" spans="1:23" ht="11.85" customHeight="1">
      <c r="A67" s="47">
        <v>2011</v>
      </c>
      <c r="B67" s="237">
        <f aca="true" t="shared" si="10" ref="B67:V68">B33/B32*100-100</f>
        <v>27.35549217409128</v>
      </c>
      <c r="C67" s="237">
        <f t="shared" si="10"/>
        <v>8.846905357343289</v>
      </c>
      <c r="D67" s="237">
        <f t="shared" si="10"/>
        <v>11.385638568263403</v>
      </c>
      <c r="E67" s="237">
        <f t="shared" si="10"/>
        <v>4.25391494934388</v>
      </c>
      <c r="F67" s="237">
        <f t="shared" si="10"/>
        <v>5.466623842722299</v>
      </c>
      <c r="G67" s="237">
        <f t="shared" si="10"/>
        <v>7.731150848938938</v>
      </c>
      <c r="H67" s="237">
        <f t="shared" si="10"/>
        <v>6.049759564597238</v>
      </c>
      <c r="I67" s="237">
        <f t="shared" si="10"/>
        <v>5.771089238309628</v>
      </c>
      <c r="J67" s="237">
        <f t="shared" si="10"/>
        <v>6.279439884384502</v>
      </c>
      <c r="K67" s="237">
        <f t="shared" si="10"/>
        <v>12.995647612462832</v>
      </c>
      <c r="L67" s="237">
        <f t="shared" si="10"/>
        <v>5.450393425896365</v>
      </c>
      <c r="M67" s="237">
        <f t="shared" si="10"/>
        <v>1.497404337322365</v>
      </c>
      <c r="N67" s="237">
        <f t="shared" si="10"/>
        <v>8.64902852945167</v>
      </c>
      <c r="O67" s="237">
        <f t="shared" si="10"/>
        <v>1.1754938214123172</v>
      </c>
      <c r="P67" s="237">
        <f t="shared" si="10"/>
        <v>8.027485883475151</v>
      </c>
      <c r="Q67" s="237">
        <f t="shared" si="10"/>
        <v>3.2547496741691617</v>
      </c>
      <c r="R67" s="237">
        <f t="shared" si="10"/>
        <v>1.7851795908352415</v>
      </c>
      <c r="S67" s="237">
        <f t="shared" si="10"/>
        <v>4.163739050386852</v>
      </c>
      <c r="T67" s="237">
        <f t="shared" si="10"/>
        <v>3.163928960060943</v>
      </c>
      <c r="U67" s="237">
        <f t="shared" si="10"/>
        <v>4.466047873162935</v>
      </c>
      <c r="V67" s="237">
        <f t="shared" si="10"/>
        <v>6.769153894230513</v>
      </c>
      <c r="W67" s="3" t="s">
        <v>105</v>
      </c>
    </row>
    <row r="68" spans="1:23" ht="11.85" customHeight="1">
      <c r="A68" s="47">
        <v>2012</v>
      </c>
      <c r="B68" s="237">
        <f aca="true" t="shared" si="11" ref="B68:Q78">B34/B33*100-100</f>
        <v>-7.943074375191344</v>
      </c>
      <c r="C68" s="237">
        <f t="shared" si="11"/>
        <v>3.138956684440771</v>
      </c>
      <c r="D68" s="237">
        <f t="shared" si="11"/>
        <v>2.195821935539797</v>
      </c>
      <c r="E68" s="237">
        <f t="shared" si="11"/>
        <v>4.230833200423746</v>
      </c>
      <c r="F68" s="237">
        <f t="shared" si="11"/>
        <v>2.7299221951914348</v>
      </c>
      <c r="G68" s="237">
        <f t="shared" si="11"/>
        <v>3.887843054042392</v>
      </c>
      <c r="H68" s="237">
        <f t="shared" si="10"/>
        <v>-0.45270282434246667</v>
      </c>
      <c r="I68" s="237">
        <f t="shared" si="10"/>
        <v>2.2393705980161513</v>
      </c>
      <c r="J68" s="237">
        <f t="shared" si="10"/>
        <v>8.380077101038452</v>
      </c>
      <c r="K68" s="237">
        <f t="shared" si="10"/>
        <v>11.682808789552297</v>
      </c>
      <c r="L68" s="237">
        <f>L34/L33*100-100</f>
        <v>1.9734440646802796</v>
      </c>
      <c r="M68" s="237">
        <f t="shared" si="10"/>
        <v>4.682158494126227</v>
      </c>
      <c r="N68" s="237">
        <f t="shared" si="10"/>
        <v>-1.5271617190748827</v>
      </c>
      <c r="O68" s="237">
        <f t="shared" si="10"/>
        <v>7.8031285486836595</v>
      </c>
      <c r="P68" s="237">
        <f t="shared" si="10"/>
        <v>0.14780079408301106</v>
      </c>
      <c r="Q68" s="237">
        <f>Q34/Q33*100-100</f>
        <v>2.661726545182688</v>
      </c>
      <c r="R68" s="237">
        <f t="shared" si="10"/>
        <v>3.2192244189117787</v>
      </c>
      <c r="S68" s="237">
        <f t="shared" si="10"/>
        <v>2.243334699210749</v>
      </c>
      <c r="T68" s="237">
        <f t="shared" si="10"/>
        <v>3.424786445425852</v>
      </c>
      <c r="U68" s="237">
        <f t="shared" si="10"/>
        <v>1.1415141547755212</v>
      </c>
      <c r="V68" s="237">
        <f aca="true" t="shared" si="12" ref="V68:V78">V34/V33*100-100</f>
        <v>2.7483697253928057</v>
      </c>
      <c r="W68" s="3" t="s">
        <v>206</v>
      </c>
    </row>
    <row r="69" spans="1:23" ht="11.85" customHeight="1">
      <c r="A69" s="47">
        <v>2013</v>
      </c>
      <c r="B69" s="237">
        <f t="shared" si="11"/>
        <v>8.371092792319672</v>
      </c>
      <c r="C69" s="237">
        <f t="shared" si="11"/>
        <v>2.7458853381588995</v>
      </c>
      <c r="D69" s="237">
        <f t="shared" si="11"/>
        <v>3.312090376706493</v>
      </c>
      <c r="E69" s="237">
        <f t="shared" si="11"/>
        <v>3.669791160883989</v>
      </c>
      <c r="F69" s="237">
        <f t="shared" si="11"/>
        <v>3.384589510213786</v>
      </c>
      <c r="G69" s="237">
        <f t="shared" si="11"/>
        <v>3.1584151353127936</v>
      </c>
      <c r="H69" s="237">
        <f t="shared" si="11"/>
        <v>2.8251317724399883</v>
      </c>
      <c r="I69" s="237">
        <f t="shared" si="11"/>
        <v>5.766575273448311</v>
      </c>
      <c r="J69" s="237">
        <f t="shared" si="11"/>
        <v>-0.667262130779605</v>
      </c>
      <c r="K69" s="237">
        <f t="shared" si="11"/>
        <v>3.2404742196613796</v>
      </c>
      <c r="L69" s="237">
        <f t="shared" si="11"/>
        <v>2.9746063658284925</v>
      </c>
      <c r="M69" s="237">
        <f t="shared" si="11"/>
        <v>-4.213322164880353</v>
      </c>
      <c r="N69" s="237">
        <f t="shared" si="11"/>
        <v>5.451851771319838</v>
      </c>
      <c r="O69" s="237">
        <f t="shared" si="11"/>
        <v>6.138548668268285</v>
      </c>
      <c r="P69" s="237">
        <f t="shared" si="11"/>
        <v>0.6541631499117528</v>
      </c>
      <c r="Q69" s="237">
        <f t="shared" si="11"/>
        <v>4.225643900197866</v>
      </c>
      <c r="R69" s="237">
        <f aca="true" t="shared" si="13" ref="R69:U77">R35/R34*100-100</f>
        <v>3.633149579580845</v>
      </c>
      <c r="S69" s="237">
        <f t="shared" si="13"/>
        <v>4.97314113988709</v>
      </c>
      <c r="T69" s="237">
        <f t="shared" si="13"/>
        <v>3.624363278953041</v>
      </c>
      <c r="U69" s="237">
        <f t="shared" si="13"/>
        <v>5.241182888001276</v>
      </c>
      <c r="V69" s="237">
        <f t="shared" si="12"/>
        <v>3.2208644826685457</v>
      </c>
      <c r="W69" s="3" t="s">
        <v>229</v>
      </c>
    </row>
    <row r="70" spans="1:23" ht="11.85" customHeight="1">
      <c r="A70" s="47">
        <v>2014</v>
      </c>
      <c r="B70" s="237">
        <f t="shared" si="11"/>
        <v>7.654564183741968</v>
      </c>
      <c r="C70" s="237">
        <f t="shared" si="11"/>
        <v>5.478874799117833</v>
      </c>
      <c r="D70" s="237">
        <f t="shared" si="11"/>
        <v>5.617570614837476</v>
      </c>
      <c r="E70" s="237">
        <f t="shared" si="11"/>
        <v>6.638054270295598</v>
      </c>
      <c r="F70" s="237">
        <f t="shared" si="11"/>
        <v>3.8740925517172684</v>
      </c>
      <c r="G70" s="237">
        <f t="shared" si="11"/>
        <v>5.525048029217984</v>
      </c>
      <c r="H70" s="237">
        <f t="shared" si="11"/>
        <v>7.126244977977265</v>
      </c>
      <c r="I70" s="237">
        <f t="shared" si="11"/>
        <v>0.6616613042222923</v>
      </c>
      <c r="J70" s="237">
        <f t="shared" si="11"/>
        <v>7.662892582107773</v>
      </c>
      <c r="K70" s="237">
        <f t="shared" si="11"/>
        <v>5.3892428298799615</v>
      </c>
      <c r="L70" s="237">
        <f t="shared" si="11"/>
        <v>2.8324039217961143</v>
      </c>
      <c r="M70" s="237">
        <f t="shared" si="11"/>
        <v>0.05027621768395818</v>
      </c>
      <c r="N70" s="237">
        <f t="shared" si="11"/>
        <v>1.0886794004727847</v>
      </c>
      <c r="O70" s="237">
        <f t="shared" si="11"/>
        <v>2.0847432996732493</v>
      </c>
      <c r="P70" s="237">
        <f t="shared" si="11"/>
        <v>11.24802385447856</v>
      </c>
      <c r="Q70" s="237">
        <f t="shared" si="11"/>
        <v>3.6904913503199737</v>
      </c>
      <c r="R70" s="237">
        <f t="shared" si="13"/>
        <v>2.4678150808153276</v>
      </c>
      <c r="S70" s="237">
        <f t="shared" si="13"/>
        <v>4.570279560638312</v>
      </c>
      <c r="T70" s="237">
        <f t="shared" si="13"/>
        <v>5.828078131436868</v>
      </c>
      <c r="U70" s="237">
        <f t="shared" si="13"/>
        <v>1.0142162425329957</v>
      </c>
      <c r="V70" s="237">
        <f t="shared" si="12"/>
        <v>4.4455141929012</v>
      </c>
      <c r="W70" s="3" t="s">
        <v>233</v>
      </c>
    </row>
    <row r="71" spans="1:23" ht="11.85" customHeight="1">
      <c r="A71" s="47">
        <v>2015</v>
      </c>
      <c r="B71" s="237">
        <f t="shared" si="11"/>
        <v>-21.352036112571795</v>
      </c>
      <c r="C71" s="237">
        <f t="shared" si="11"/>
        <v>3.9148558561504387</v>
      </c>
      <c r="D71" s="237">
        <f t="shared" si="11"/>
        <v>4.275222602586879</v>
      </c>
      <c r="E71" s="237">
        <f t="shared" si="11"/>
        <v>3.6733005250367654</v>
      </c>
      <c r="F71" s="237">
        <f t="shared" si="11"/>
        <v>4.1123887398992025</v>
      </c>
      <c r="G71" s="237">
        <f t="shared" si="11"/>
        <v>4.71237240857225</v>
      </c>
      <c r="H71" s="237">
        <f t="shared" si="11"/>
        <v>5.503243881148649</v>
      </c>
      <c r="I71" s="237">
        <f t="shared" si="11"/>
        <v>6.133577372749642</v>
      </c>
      <c r="J71" s="237">
        <f t="shared" si="11"/>
        <v>6.871072778296522</v>
      </c>
      <c r="K71" s="237">
        <f t="shared" si="11"/>
        <v>1.8565061798917242</v>
      </c>
      <c r="L71" s="237">
        <f t="shared" si="11"/>
        <v>4.098856379429421</v>
      </c>
      <c r="M71" s="237">
        <f t="shared" si="11"/>
        <v>4.382771929310067</v>
      </c>
      <c r="N71" s="237">
        <f t="shared" si="11"/>
        <v>3.808693163790622</v>
      </c>
      <c r="O71" s="237">
        <f t="shared" si="11"/>
        <v>6.462974508975776</v>
      </c>
      <c r="P71" s="237">
        <f t="shared" si="11"/>
        <v>1.3302482827033657</v>
      </c>
      <c r="Q71" s="237">
        <f t="shared" si="11"/>
        <v>3.5020674988750073</v>
      </c>
      <c r="R71" s="237">
        <f t="shared" si="13"/>
        <v>2.207678801580414</v>
      </c>
      <c r="S71" s="237">
        <f t="shared" si="13"/>
        <v>3.8256451526299315</v>
      </c>
      <c r="T71" s="237">
        <f t="shared" si="13"/>
        <v>4.13787250924878</v>
      </c>
      <c r="U71" s="237">
        <f t="shared" si="13"/>
        <v>3.8265804507501997</v>
      </c>
      <c r="V71" s="237">
        <f t="shared" si="12"/>
        <v>3.7747719428246995</v>
      </c>
      <c r="W71" s="3" t="s">
        <v>234</v>
      </c>
    </row>
    <row r="72" spans="1:23" ht="11.85" customHeight="1">
      <c r="A72" s="47">
        <v>2016</v>
      </c>
      <c r="B72" s="237">
        <f t="shared" si="11"/>
        <v>10.572830286979553</v>
      </c>
      <c r="C72" s="237">
        <f t="shared" si="11"/>
        <v>4.07940795331281</v>
      </c>
      <c r="D72" s="237">
        <f t="shared" si="11"/>
        <v>3.5179202604610964</v>
      </c>
      <c r="E72" s="237">
        <f t="shared" si="11"/>
        <v>6.489562624526087</v>
      </c>
      <c r="F72" s="237">
        <f t="shared" si="11"/>
        <v>4.265791580891644</v>
      </c>
      <c r="G72" s="237">
        <f t="shared" si="11"/>
        <v>5.254424433192568</v>
      </c>
      <c r="H72" s="237">
        <f t="shared" si="11"/>
        <v>6.4042836824079785</v>
      </c>
      <c r="I72" s="237">
        <f t="shared" si="11"/>
        <v>3.0351729055801684</v>
      </c>
      <c r="J72" s="237">
        <f t="shared" si="11"/>
        <v>5.524710727269039</v>
      </c>
      <c r="K72" s="237">
        <f t="shared" si="11"/>
        <v>4.594836198403613</v>
      </c>
      <c r="L72" s="237">
        <f t="shared" si="11"/>
        <v>4.039386889530874</v>
      </c>
      <c r="M72" s="237">
        <f t="shared" si="11"/>
        <v>4.3111957222901225</v>
      </c>
      <c r="N72" s="237">
        <f t="shared" si="11"/>
        <v>3.7011491778472703</v>
      </c>
      <c r="O72" s="237">
        <f t="shared" si="11"/>
        <v>4.406835232054007</v>
      </c>
      <c r="P72" s="237">
        <f t="shared" si="11"/>
        <v>4.047958599790661</v>
      </c>
      <c r="Q72" s="237">
        <f t="shared" si="11"/>
        <v>3.545147331984282</v>
      </c>
      <c r="R72" s="237">
        <f t="shared" si="13"/>
        <v>4.595862740670697</v>
      </c>
      <c r="S72" s="237">
        <f t="shared" si="13"/>
        <v>4.503677375061699</v>
      </c>
      <c r="T72" s="237">
        <f t="shared" si="13"/>
        <v>3.9558180847643882</v>
      </c>
      <c r="U72" s="237">
        <f t="shared" si="13"/>
        <v>0.5019656986433318</v>
      </c>
      <c r="V72" s="237">
        <f t="shared" si="12"/>
        <v>4.254222975119433</v>
      </c>
      <c r="W72" s="3" t="s">
        <v>251</v>
      </c>
    </row>
    <row r="73" spans="1:23" ht="11.85" customHeight="1">
      <c r="A73" s="47">
        <v>2017</v>
      </c>
      <c r="B73" s="237">
        <f t="shared" si="11"/>
        <v>24.190711927595203</v>
      </c>
      <c r="C73" s="237">
        <f t="shared" si="11"/>
        <v>5.635309665680708</v>
      </c>
      <c r="D73" s="237">
        <f t="shared" si="11"/>
        <v>5.271361483062066</v>
      </c>
      <c r="E73" s="237">
        <f t="shared" si="11"/>
        <v>4.126000647469354</v>
      </c>
      <c r="F73" s="237">
        <f t="shared" si="11"/>
        <v>4.331473038531158</v>
      </c>
      <c r="G73" s="237">
        <f t="shared" si="11"/>
        <v>4.694186093632652</v>
      </c>
      <c r="H73" s="237">
        <f t="shared" si="11"/>
        <v>6.380805429602461</v>
      </c>
      <c r="I73" s="237">
        <f t="shared" si="11"/>
        <v>0.6772012470748052</v>
      </c>
      <c r="J73" s="237">
        <f t="shared" si="11"/>
        <v>4.473382351524194</v>
      </c>
      <c r="K73" s="237">
        <f t="shared" si="11"/>
        <v>4.322935812879393</v>
      </c>
      <c r="L73" s="237">
        <f t="shared" si="11"/>
        <v>4.035088595416994</v>
      </c>
      <c r="M73" s="237">
        <f t="shared" si="11"/>
        <v>0.44115203095131506</v>
      </c>
      <c r="N73" s="237">
        <f t="shared" si="11"/>
        <v>2.766198432973212</v>
      </c>
      <c r="O73" s="237">
        <f t="shared" si="11"/>
        <v>5.532760848743706</v>
      </c>
      <c r="P73" s="237">
        <f t="shared" si="11"/>
        <v>8.414929898627065</v>
      </c>
      <c r="Q73" s="237">
        <f t="shared" si="11"/>
        <v>4.373158903800615</v>
      </c>
      <c r="R73" s="237">
        <f t="shared" si="13"/>
        <v>5.196639106233889</v>
      </c>
      <c r="S73" s="237">
        <f t="shared" si="13"/>
        <v>3.752100948930675</v>
      </c>
      <c r="T73" s="237">
        <f t="shared" si="13"/>
        <v>5.8632054124578445</v>
      </c>
      <c r="U73" s="237">
        <f t="shared" si="13"/>
        <v>1.3391768481812818</v>
      </c>
      <c r="V73" s="237">
        <f t="shared" si="12"/>
        <v>4.938266475961896</v>
      </c>
      <c r="W73" s="3" t="s">
        <v>267</v>
      </c>
    </row>
    <row r="74" spans="1:23" ht="11.85" customHeight="1">
      <c r="A74" s="47">
        <v>2018</v>
      </c>
      <c r="B74" s="237">
        <f t="shared" si="11"/>
        <v>-15.245375519321385</v>
      </c>
      <c r="C74" s="237">
        <f t="shared" si="11"/>
        <v>0.7651519380540606</v>
      </c>
      <c r="D74" s="237">
        <f t="shared" si="11"/>
        <v>-0.6156331005963267</v>
      </c>
      <c r="E74" s="237">
        <f t="shared" si="11"/>
        <v>8.510028417574532</v>
      </c>
      <c r="F74" s="237">
        <f t="shared" si="11"/>
        <v>3.520011502065884</v>
      </c>
      <c r="G74" s="237">
        <f t="shared" si="11"/>
        <v>3.1589916273106837</v>
      </c>
      <c r="H74" s="237">
        <f t="shared" si="11"/>
        <v>2.4247969283176474</v>
      </c>
      <c r="I74" s="237">
        <f t="shared" si="11"/>
        <v>2.688789607776812</v>
      </c>
      <c r="J74" s="237">
        <f t="shared" si="11"/>
        <v>3.4835475520236088</v>
      </c>
      <c r="K74" s="237">
        <f t="shared" si="11"/>
        <v>4.667706037390886</v>
      </c>
      <c r="L74" s="237">
        <f>L40/L39*100-100</f>
        <v>3.4231728646249024</v>
      </c>
      <c r="M74" s="237">
        <f t="shared" si="11"/>
        <v>-1.5860678654995581</v>
      </c>
      <c r="N74" s="237">
        <f t="shared" si="11"/>
        <v>2.32695839433849</v>
      </c>
      <c r="O74" s="237">
        <f t="shared" si="11"/>
        <v>5.2474388850142475</v>
      </c>
      <c r="P74" s="237">
        <f t="shared" si="11"/>
        <v>7.90423246030285</v>
      </c>
      <c r="Q74" s="237">
        <f>Q40/Q39*100-100</f>
        <v>4.05210552568407</v>
      </c>
      <c r="R74" s="237">
        <f t="shared" si="13"/>
        <v>4.477189474947352</v>
      </c>
      <c r="S74" s="237">
        <f t="shared" si="13"/>
        <v>2.46099150777448</v>
      </c>
      <c r="T74" s="237">
        <f t="shared" si="13"/>
        <v>4.449962037672535</v>
      </c>
      <c r="U74" s="237">
        <f t="shared" si="13"/>
        <v>4.47259645342524</v>
      </c>
      <c r="V74" s="237">
        <f t="shared" si="12"/>
        <v>2.401041207100164</v>
      </c>
      <c r="W74" s="3" t="s">
        <v>268</v>
      </c>
    </row>
    <row r="75" spans="1:23" ht="11.85" customHeight="1">
      <c r="A75" s="47">
        <v>2019</v>
      </c>
      <c r="B75" s="237">
        <f t="shared" si="11"/>
        <v>8.34166087575619</v>
      </c>
      <c r="C75" s="237">
        <f t="shared" si="11"/>
        <v>3.7136199340470597</v>
      </c>
      <c r="D75" s="237">
        <f t="shared" si="11"/>
        <v>3.099665880604036</v>
      </c>
      <c r="E75" s="237">
        <f t="shared" si="11"/>
        <v>5.254936336664514</v>
      </c>
      <c r="F75" s="237">
        <f t="shared" si="11"/>
        <v>3.809941298803281</v>
      </c>
      <c r="G75" s="237">
        <f t="shared" si="11"/>
        <v>4.74666726810635</v>
      </c>
      <c r="H75" s="237">
        <f t="shared" si="11"/>
        <v>3.4887762164741503</v>
      </c>
      <c r="I75" s="237">
        <f t="shared" si="11"/>
        <v>7.870807628459261</v>
      </c>
      <c r="J75" s="237">
        <f t="shared" si="11"/>
        <v>3.4699864966956824</v>
      </c>
      <c r="K75" s="237">
        <f t="shared" si="11"/>
        <v>5.4987504908534675</v>
      </c>
      <c r="L75" s="237">
        <f>L41/L40*100-100</f>
        <v>2.734339875510045</v>
      </c>
      <c r="M75" s="237">
        <f t="shared" si="11"/>
        <v>3.294997662615387</v>
      </c>
      <c r="N75" s="237">
        <f t="shared" si="11"/>
        <v>2.7039336845964073</v>
      </c>
      <c r="O75" s="237">
        <f t="shared" si="11"/>
        <v>2.7205904530175076</v>
      </c>
      <c r="P75" s="237">
        <f t="shared" si="11"/>
        <v>2.350821388013813</v>
      </c>
      <c r="Q75" s="237">
        <f>Q41/Q40*100-100</f>
        <v>4.3620800942914</v>
      </c>
      <c r="R75" s="237">
        <f t="shared" si="13"/>
        <v>5.076006589060086</v>
      </c>
      <c r="S75" s="237">
        <f t="shared" si="13"/>
        <v>4.3205802356182375</v>
      </c>
      <c r="T75" s="237">
        <f t="shared" si="13"/>
        <v>4.187057929940494</v>
      </c>
      <c r="U75" s="237">
        <f t="shared" si="13"/>
        <v>3.715595018812266</v>
      </c>
      <c r="V75" s="237">
        <f t="shared" si="12"/>
        <v>3.816023697166827</v>
      </c>
      <c r="W75" s="3" t="s">
        <v>270</v>
      </c>
    </row>
    <row r="76" spans="1:23" ht="11.85" customHeight="1">
      <c r="A76" s="47">
        <v>2020</v>
      </c>
      <c r="B76" s="237">
        <f t="shared" si="11"/>
        <v>-5.954740782699517</v>
      </c>
      <c r="C76" s="237">
        <f t="shared" si="11"/>
        <v>-2.898568246768818</v>
      </c>
      <c r="D76" s="237">
        <f t="shared" si="11"/>
        <v>-5.737613751556012</v>
      </c>
      <c r="E76" s="237">
        <f t="shared" si="11"/>
        <v>8.796123921469757</v>
      </c>
      <c r="F76" s="237">
        <f t="shared" si="11"/>
        <v>-0.6945624203552541</v>
      </c>
      <c r="G76" s="237">
        <f t="shared" si="11"/>
        <v>-2.371000934907258</v>
      </c>
      <c r="H76" s="237">
        <f t="shared" si="11"/>
        <v>4.006148585893499</v>
      </c>
      <c r="I76" s="237">
        <f t="shared" si="11"/>
        <v>-12.191335115682946</v>
      </c>
      <c r="J76" s="237">
        <f t="shared" si="11"/>
        <v>-42.31486431833255</v>
      </c>
      <c r="K76" s="237">
        <f t="shared" si="11"/>
        <v>4.9777196727420545</v>
      </c>
      <c r="L76" s="237">
        <f>L42/L41*100-100</f>
        <v>-0.879063814582338</v>
      </c>
      <c r="M76" s="237">
        <f t="shared" si="11"/>
        <v>-1.0808719670948932</v>
      </c>
      <c r="N76" s="237">
        <f t="shared" si="11"/>
        <v>0.9691757052878671</v>
      </c>
      <c r="O76" s="237">
        <f t="shared" si="11"/>
        <v>3.410952413220386</v>
      </c>
      <c r="P76" s="237">
        <f t="shared" si="11"/>
        <v>-10.359239800600633</v>
      </c>
      <c r="Q76" s="237">
        <f>Q42/Q41*100-100</f>
        <v>1.3751142844325273</v>
      </c>
      <c r="R76" s="237">
        <f t="shared" si="13"/>
        <v>4.798285556281897</v>
      </c>
      <c r="S76" s="237">
        <f t="shared" si="13"/>
        <v>0.8370896612333496</v>
      </c>
      <c r="T76" s="237">
        <f t="shared" si="13"/>
        <v>3.9200882912533928</v>
      </c>
      <c r="U76" s="237">
        <f t="shared" si="13"/>
        <v>-7.557131787740502</v>
      </c>
      <c r="V76" s="237">
        <f t="shared" si="12"/>
        <v>-1.4710304466453152</v>
      </c>
      <c r="W76" s="3" t="s">
        <v>272</v>
      </c>
    </row>
    <row r="77" spans="1:23" ht="11.85" customHeight="1">
      <c r="A77" s="47">
        <v>2021</v>
      </c>
      <c r="B77" s="237">
        <f t="shared" si="11"/>
        <v>23.561120299987408</v>
      </c>
      <c r="C77" s="237">
        <f t="shared" si="11"/>
        <v>6.545416843828164</v>
      </c>
      <c r="D77" s="237">
        <f t="shared" si="11"/>
        <v>6.077579978701081</v>
      </c>
      <c r="E77" s="237">
        <f t="shared" si="11"/>
        <v>10.055805839903954</v>
      </c>
      <c r="F77" s="237">
        <f t="shared" si="11"/>
        <v>4.680085764460259</v>
      </c>
      <c r="G77" s="237">
        <f t="shared" si="11"/>
        <v>7.161165831686731</v>
      </c>
      <c r="H77" s="237">
        <f t="shared" si="11"/>
        <v>7.0989616024425715</v>
      </c>
      <c r="I77" s="237">
        <f t="shared" si="11"/>
        <v>10.837589222014657</v>
      </c>
      <c r="J77" s="237">
        <f t="shared" si="11"/>
        <v>2.524415432525757</v>
      </c>
      <c r="K77" s="237">
        <f t="shared" si="11"/>
        <v>6.172447503693107</v>
      </c>
      <c r="L77" s="237">
        <f>L43/L42*100-100</f>
        <v>3.612845816735316</v>
      </c>
      <c r="M77" s="237">
        <f t="shared" si="11"/>
        <v>0.47144881470713074</v>
      </c>
      <c r="N77" s="237">
        <f t="shared" si="11"/>
        <v>3.095366199902557</v>
      </c>
      <c r="O77" s="237">
        <f t="shared" si="11"/>
        <v>4.1264053088973895</v>
      </c>
      <c r="P77" s="237">
        <f t="shared" si="11"/>
        <v>6.9485362255015986</v>
      </c>
      <c r="Q77" s="237">
        <f>Q43/Q42*100-100</f>
        <v>3.5929912909256245</v>
      </c>
      <c r="R77" s="237">
        <f t="shared" si="13"/>
        <v>4.107452373497523</v>
      </c>
      <c r="S77" s="237">
        <f t="shared" si="13"/>
        <v>3.5803093221993976</v>
      </c>
      <c r="T77" s="237">
        <f t="shared" si="13"/>
        <v>3.8199120086588323</v>
      </c>
      <c r="U77" s="237">
        <f t="shared" si="13"/>
        <v>2.311251718815029</v>
      </c>
      <c r="V77" s="237">
        <f t="shared" si="12"/>
        <v>5.447139001122153</v>
      </c>
      <c r="W77" s="3" t="s">
        <v>275</v>
      </c>
    </row>
    <row r="78" spans="1:23" ht="11.85" customHeight="1">
      <c r="A78" s="47">
        <v>2022</v>
      </c>
      <c r="B78" s="237">
        <f t="shared" si="11"/>
        <v>39.848310402394816</v>
      </c>
      <c r="C78" s="237">
        <f t="shared" si="11"/>
        <v>8.184309327276978</v>
      </c>
      <c r="D78" s="237">
        <f t="shared" si="11"/>
        <v>6.384125166157958</v>
      </c>
      <c r="E78" s="237">
        <f t="shared" si="11"/>
        <v>19.337275752271708</v>
      </c>
      <c r="F78" s="237">
        <f t="shared" si="11"/>
        <v>6.768228140651274</v>
      </c>
      <c r="G78" s="237">
        <f t="shared" si="11"/>
        <v>12.237682098188742</v>
      </c>
      <c r="H78" s="9" t="s">
        <v>298</v>
      </c>
      <c r="I78" s="9" t="s">
        <v>298</v>
      </c>
      <c r="J78" s="9" t="s">
        <v>298</v>
      </c>
      <c r="K78" s="9" t="s">
        <v>298</v>
      </c>
      <c r="L78" s="237">
        <f>L44/L43*100-100</f>
        <v>3.484601119771085</v>
      </c>
      <c r="M78" s="9" t="s">
        <v>298</v>
      </c>
      <c r="N78" s="9" t="s">
        <v>298</v>
      </c>
      <c r="O78" s="9" t="s">
        <v>298</v>
      </c>
      <c r="P78" s="9" t="s">
        <v>298</v>
      </c>
      <c r="Q78" s="237">
        <f>Q44/Q43*100-100</f>
        <v>5.474941448432119</v>
      </c>
      <c r="R78" s="9" t="s">
        <v>298</v>
      </c>
      <c r="S78" s="9" t="s">
        <v>298</v>
      </c>
      <c r="T78" s="9" t="s">
        <v>298</v>
      </c>
      <c r="U78" s="9" t="s">
        <v>298</v>
      </c>
      <c r="V78" s="237">
        <f t="shared" si="12"/>
        <v>7.559590683576317</v>
      </c>
      <c r="W78" s="3" t="s">
        <v>277</v>
      </c>
    </row>
    <row r="79" ht="11.85" customHeight="1"/>
    <row r="80" ht="11.85" customHeight="1"/>
    <row r="81" ht="11.85" customHeight="1"/>
    <row r="82" ht="11.85" customHeight="1"/>
    <row r="83" ht="11.85" customHeight="1"/>
    <row r="84" ht="11.85" customHeight="1"/>
    <row r="85" ht="11.85" customHeight="1"/>
    <row r="86" ht="11.85" customHeight="1"/>
    <row r="87" ht="11.85" customHeight="1"/>
    <row r="88" ht="11.85" customHeight="1"/>
    <row r="89" ht="11.85" customHeight="1"/>
    <row r="90" ht="11.85" customHeight="1"/>
    <row r="91" ht="11.85" customHeight="1"/>
    <row r="92" ht="11.85" customHeight="1"/>
    <row r="93" ht="11.85" customHeight="1"/>
    <row r="94" ht="11.85" customHeight="1"/>
    <row r="95" ht="11.85" customHeight="1"/>
    <row r="96" ht="11.85" customHeight="1"/>
    <row r="97" ht="11.85" customHeight="1"/>
    <row r="98" ht="11.85" customHeight="1"/>
    <row r="99" ht="11.85" customHeight="1"/>
    <row r="100" ht="11.85" customHeight="1"/>
    <row r="101" ht="11.85" customHeight="1"/>
    <row r="102" ht="11.85" customHeight="1"/>
    <row r="103" ht="11.85" customHeight="1"/>
    <row r="104" ht="11.85" customHeight="1"/>
    <row r="105" ht="11.85" customHeight="1"/>
    <row r="106" ht="11.85" customHeight="1"/>
    <row r="107" ht="11.85" customHeight="1"/>
    <row r="108" ht="11.85" customHeight="1"/>
    <row r="109" ht="11.85" customHeight="1"/>
    <row r="110" ht="11.85" customHeight="1"/>
    <row r="111" ht="11.85" customHeight="1"/>
    <row r="112" ht="11.85" customHeight="1"/>
    <row r="113" ht="11.85" customHeight="1"/>
    <row r="114" ht="11.85" customHeight="1"/>
    <row r="115" ht="11.85" customHeight="1"/>
    <row r="116" ht="11.85" customHeight="1"/>
    <row r="117" ht="11.85" customHeight="1"/>
    <row r="118" ht="11.85" customHeight="1"/>
    <row r="119" ht="11.85" customHeight="1"/>
    <row r="120" ht="11.85" customHeight="1"/>
    <row r="121" ht="11.85" customHeight="1"/>
    <row r="122" ht="11.85" customHeight="1"/>
    <row r="123" ht="11.85" customHeight="1"/>
    <row r="124" ht="11.85" customHeight="1"/>
    <row r="125" ht="11.85" customHeight="1"/>
    <row r="126" ht="11.85" customHeight="1"/>
    <row r="127" ht="11.85" customHeight="1"/>
    <row r="128" ht="11.85" customHeight="1"/>
    <row r="129" ht="11.85" customHeight="1"/>
    <row r="130" ht="11.85" customHeight="1"/>
    <row r="131" ht="11.85" customHeight="1"/>
    <row r="132" ht="11.85" customHeight="1"/>
    <row r="133" ht="11.85" customHeight="1"/>
    <row r="134" ht="11.85" customHeight="1"/>
    <row r="135" ht="11.85" customHeight="1"/>
    <row r="136" ht="11.85" customHeight="1"/>
    <row r="137" ht="11.85" customHeight="1"/>
    <row r="138" ht="11.85" customHeight="1"/>
    <row r="139" ht="11.85" customHeight="1"/>
    <row r="140" ht="11.85" customHeight="1"/>
    <row r="141" ht="11.85" customHeight="1"/>
    <row r="142" ht="11.85" customHeight="1"/>
    <row r="143" ht="11.85" customHeight="1"/>
    <row r="144" ht="11.85" customHeight="1"/>
    <row r="145" ht="11.85" customHeight="1"/>
    <row r="146" ht="11.85" customHeight="1"/>
    <row r="147" ht="11.85" customHeight="1"/>
    <row r="148" ht="11.85" customHeight="1"/>
    <row r="149" ht="11.85" customHeight="1"/>
    <row r="150" ht="11.85" customHeight="1"/>
    <row r="151" ht="11.85" customHeight="1"/>
    <row r="152" ht="11.85" customHeight="1"/>
    <row r="153" ht="11.85" customHeight="1"/>
    <row r="154" ht="11.85" customHeight="1"/>
    <row r="155" ht="11.85" customHeight="1"/>
    <row r="156" ht="11.85" customHeight="1"/>
    <row r="157" ht="11.85" customHeight="1"/>
    <row r="158" ht="11.85" customHeight="1"/>
    <row r="159" ht="11.85" customHeight="1"/>
    <row r="160" ht="11.85" customHeight="1"/>
    <row r="161" ht="11.85" customHeight="1"/>
    <row r="162" ht="11.85" customHeight="1"/>
    <row r="163" ht="11.85" customHeight="1"/>
    <row r="164" ht="11.85" customHeight="1"/>
    <row r="165" ht="11.85" customHeight="1"/>
    <row r="166" ht="11.85" customHeight="1"/>
    <row r="167" ht="11.85" customHeight="1"/>
    <row r="168" ht="11.85" customHeight="1"/>
    <row r="169" ht="11.85" customHeight="1"/>
    <row r="170" ht="11.85" customHeight="1"/>
    <row r="171" ht="11.85" customHeight="1"/>
    <row r="172" ht="11.85" customHeight="1"/>
    <row r="173" ht="11.85" customHeight="1"/>
    <row r="174" ht="11.85" customHeight="1"/>
    <row r="175" ht="11.85" customHeight="1"/>
    <row r="176" ht="11.85" customHeight="1"/>
    <row r="177" ht="11.85" customHeight="1"/>
    <row r="178" ht="11.85" customHeight="1"/>
    <row r="179" ht="11.85" customHeight="1"/>
    <row r="180" ht="11.85" customHeight="1"/>
    <row r="181" ht="11.85" customHeight="1"/>
    <row r="182" ht="11.85" customHeight="1"/>
    <row r="183" ht="11.85" customHeight="1"/>
    <row r="184" ht="11.85" customHeight="1"/>
    <row r="185" ht="11.85" customHeight="1"/>
    <row r="186" ht="11.85" customHeight="1"/>
    <row r="187" ht="11.85" customHeight="1"/>
    <row r="188" ht="11.85" customHeight="1"/>
    <row r="189" ht="11.85" customHeight="1"/>
    <row r="190" ht="11.85" customHeight="1"/>
    <row r="191" ht="11.85" customHeight="1"/>
    <row r="192" ht="11.85" customHeight="1"/>
    <row r="193" ht="11.85" customHeight="1"/>
    <row r="194" ht="11.85" customHeight="1"/>
    <row r="195" ht="11.85" customHeight="1"/>
    <row r="196" ht="11.85" customHeight="1"/>
    <row r="197" ht="11.85" customHeight="1"/>
    <row r="198" ht="11.85" customHeight="1"/>
    <row r="199" ht="11.85" customHeight="1"/>
    <row r="200" ht="11.85" customHeight="1"/>
    <row r="201" ht="11.85" customHeight="1"/>
    <row r="202" ht="11.85" customHeight="1"/>
    <row r="203" ht="11.85" customHeight="1"/>
    <row r="204" ht="11.85" customHeight="1"/>
    <row r="205" ht="11.85" customHeight="1"/>
    <row r="206" ht="11.85" customHeight="1"/>
    <row r="207" ht="11.85" customHeight="1"/>
    <row r="208" ht="11.85" customHeight="1"/>
    <row r="209" ht="11.85" customHeight="1"/>
    <row r="210" ht="11.85" customHeight="1"/>
    <row r="211" ht="11.85" customHeight="1"/>
    <row r="212" ht="11.85" customHeight="1"/>
    <row r="213" ht="11.85" customHeight="1"/>
    <row r="214" ht="11.85" customHeight="1"/>
    <row r="215" ht="11.85" customHeight="1"/>
    <row r="216" ht="11.85" customHeight="1"/>
    <row r="217" ht="11.85" customHeight="1"/>
    <row r="218" ht="11.85" customHeight="1"/>
    <row r="219" ht="11.85" customHeight="1"/>
    <row r="220" ht="11.85" customHeight="1"/>
    <row r="221" ht="11.85" customHeight="1"/>
    <row r="222" ht="11.85" customHeight="1"/>
    <row r="223" ht="11.85" customHeight="1"/>
    <row r="224" ht="11.85" customHeight="1"/>
    <row r="225" ht="11.85" customHeight="1"/>
    <row r="226" ht="11.85" customHeight="1"/>
    <row r="227" ht="11.85" customHeight="1"/>
    <row r="228" ht="11.85" customHeight="1"/>
    <row r="229" ht="11.85" customHeight="1"/>
    <row r="230" ht="11.85" customHeight="1"/>
    <row r="231" ht="11.85" customHeight="1"/>
    <row r="232" ht="11.85" customHeight="1"/>
    <row r="233" ht="11.85" customHeight="1"/>
    <row r="234" ht="11.85" customHeight="1"/>
    <row r="235" ht="11.85" customHeight="1"/>
    <row r="236" ht="11.85" customHeight="1"/>
    <row r="237" ht="11.85" customHeight="1"/>
    <row r="238" ht="11.85" customHeight="1"/>
    <row r="239" ht="11.85" customHeight="1"/>
    <row r="240" ht="11.85" customHeight="1"/>
    <row r="241" ht="11.85" customHeight="1"/>
    <row r="242" ht="11.85" customHeight="1"/>
    <row r="243" ht="11.85" customHeight="1"/>
    <row r="244" ht="11.85" customHeight="1"/>
    <row r="245" ht="11.85" customHeight="1"/>
    <row r="246" ht="11.85" customHeight="1"/>
    <row r="247" ht="11.85" customHeight="1"/>
    <row r="248" ht="11.85" customHeight="1"/>
    <row r="249" ht="11.85" customHeight="1"/>
    <row r="250" ht="11.85" customHeight="1"/>
    <row r="251" ht="11.85" customHeight="1"/>
    <row r="252" ht="11.85" customHeight="1"/>
    <row r="253" ht="11.85" customHeight="1"/>
    <row r="254" ht="11.85" customHeight="1"/>
    <row r="255" ht="11.85" customHeight="1"/>
    <row r="256" ht="11.85" customHeight="1"/>
    <row r="257" ht="11.85" customHeight="1"/>
    <row r="258" ht="11.85" customHeight="1"/>
    <row r="259" ht="11.85" customHeight="1"/>
    <row r="260" ht="11.85" customHeight="1"/>
    <row r="261" ht="11.85" customHeight="1"/>
    <row r="262" ht="11.85" customHeight="1"/>
    <row r="263" ht="11.85" customHeight="1"/>
    <row r="264" ht="11.85" customHeight="1"/>
    <row r="265" ht="11.85" customHeight="1"/>
    <row r="266" ht="11.85" customHeight="1"/>
    <row r="267" ht="11.85" customHeight="1"/>
    <row r="268" ht="11.85" customHeight="1"/>
    <row r="269" ht="11.85" customHeight="1"/>
    <row r="270" ht="11.85" customHeight="1"/>
    <row r="271" ht="11.85" customHeight="1"/>
    <row r="272" ht="11.85" customHeight="1"/>
    <row r="273" ht="11.85" customHeight="1"/>
    <row r="274" ht="11.85" customHeight="1"/>
    <row r="275" ht="11.85" customHeight="1"/>
    <row r="276" ht="11.85" customHeight="1"/>
    <row r="277" ht="11.85" customHeight="1"/>
    <row r="278" ht="11.85" customHeight="1"/>
    <row r="279" ht="11.85" customHeight="1"/>
    <row r="280" ht="11.85" customHeight="1"/>
    <row r="281" ht="11.85" customHeight="1"/>
    <row r="282" ht="11.85" customHeight="1"/>
    <row r="283" ht="11.85" customHeight="1"/>
    <row r="284" ht="11.85" customHeight="1"/>
    <row r="285" ht="11.85" customHeight="1"/>
    <row r="286" ht="11.85" customHeight="1"/>
    <row r="287" ht="11.85" customHeight="1"/>
    <row r="288" ht="11.85" customHeight="1"/>
    <row r="289" ht="11.85" customHeight="1"/>
    <row r="290" ht="11.85" customHeight="1"/>
    <row r="291" ht="11.85" customHeight="1"/>
    <row r="292" ht="11.85" customHeight="1"/>
    <row r="293" ht="11.85" customHeight="1"/>
    <row r="294" ht="11.85" customHeight="1"/>
    <row r="295" ht="11.85" customHeight="1"/>
    <row r="296" ht="11.85" customHeight="1"/>
    <row r="297" ht="11.85" customHeight="1"/>
    <row r="298" ht="11.85" customHeight="1"/>
    <row r="299" ht="11.85" customHeight="1"/>
    <row r="300" ht="11.85" customHeight="1"/>
    <row r="301" ht="11.85" customHeight="1"/>
    <row r="302" ht="11.85" customHeight="1"/>
    <row r="303" ht="11.85" customHeight="1"/>
    <row r="304" ht="11.85" customHeight="1"/>
    <row r="305" ht="11.85" customHeight="1"/>
    <row r="306" ht="11.85" customHeight="1"/>
    <row r="307" ht="11.85" customHeight="1"/>
    <row r="308" ht="11.85" customHeight="1"/>
    <row r="309" ht="11.85" customHeight="1"/>
    <row r="310" ht="11.85" customHeight="1"/>
    <row r="311" ht="11.85" customHeight="1"/>
    <row r="312" ht="11.85" customHeight="1"/>
    <row r="313" ht="11.85" customHeight="1"/>
    <row r="314" ht="11.85" customHeight="1"/>
    <row r="315" ht="11.85" customHeight="1"/>
    <row r="316" ht="11.85" customHeight="1"/>
    <row r="317" ht="11.85" customHeight="1"/>
    <row r="318" ht="11.85" customHeight="1"/>
    <row r="319" ht="11.85" customHeight="1"/>
    <row r="320" ht="11.85" customHeight="1"/>
    <row r="321" ht="11.85" customHeight="1"/>
    <row r="322" ht="11.85" customHeight="1"/>
    <row r="323" ht="11.85" customHeight="1"/>
    <row r="324" ht="11.85" customHeight="1"/>
    <row r="325" ht="11.85" customHeight="1"/>
    <row r="326" ht="11.85" customHeight="1"/>
    <row r="327" ht="11.85" customHeight="1"/>
    <row r="328" ht="11.85" customHeight="1"/>
  </sheetData>
  <mergeCells count="32">
    <mergeCell ref="A11:K11"/>
    <mergeCell ref="L11:W11"/>
    <mergeCell ref="L46:W46"/>
    <mergeCell ref="A46:K46"/>
    <mergeCell ref="W6:W9"/>
    <mergeCell ref="B7:B9"/>
    <mergeCell ref="F7:F9"/>
    <mergeCell ref="V7:V9"/>
    <mergeCell ref="C8:C9"/>
    <mergeCell ref="G8:G9"/>
    <mergeCell ref="A6:A9"/>
    <mergeCell ref="L8:L9"/>
    <mergeCell ref="M8:M9"/>
    <mergeCell ref="I8:I9"/>
    <mergeCell ref="N8:N9"/>
    <mergeCell ref="Y9:Y10"/>
    <mergeCell ref="J8:J9"/>
    <mergeCell ref="G7:K7"/>
    <mergeCell ref="L7:P7"/>
    <mergeCell ref="Q8:Q9"/>
    <mergeCell ref="R8:R9"/>
    <mergeCell ref="S8:S9"/>
    <mergeCell ref="H8:H9"/>
    <mergeCell ref="K8:K9"/>
    <mergeCell ref="Q7:U7"/>
    <mergeCell ref="O8:O9"/>
    <mergeCell ref="T8:T9"/>
    <mergeCell ref="U8:U9"/>
    <mergeCell ref="P8:P9"/>
    <mergeCell ref="D8:E8"/>
    <mergeCell ref="L6:V6"/>
    <mergeCell ref="B6:K6"/>
  </mergeCells>
  <printOptions horizontalCentered="1"/>
  <pageMargins left="0.7086614173228347" right="0.7086614173228347" top="0.5905511811023623" bottom="0.7086614173228347" header="0.07874015748031496" footer="0.07874015748031496"/>
  <pageSetup horizontalDpi="600" verticalDpi="600" orientation="portrait" paperSize="9" scale="82" r:id="rId1"/>
  <headerFooter differentOddEven="1" alignWithMargins="0">
    <oddHeader>&amp;C10</oddHeader>
    <oddFooter>&amp;R&amp;"6,Standard"&amp;8
</oddFooter>
    <evenHeader>&amp;C11</evenHeader>
  </headerFooter>
  <colBreaks count="1" manualBreakCount="1">
    <brk id="11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78"/>
  <sheetViews>
    <sheetView workbookViewId="0" topLeftCell="A1">
      <pane ySplit="9" topLeftCell="A10" activePane="bottomLeft" state="frozen"/>
      <selection pane="topLeft" activeCell="E29" sqref="E29"/>
      <selection pane="bottomLeft" activeCell="X1" sqref="X1"/>
    </sheetView>
  </sheetViews>
  <sheetFormatPr defaultColWidth="9.57421875" defaultRowHeight="12.75" customHeight="1"/>
  <cols>
    <col min="1" max="1" width="5.140625" style="35" customWidth="1"/>
    <col min="2" max="2" width="9.421875" style="35" customWidth="1"/>
    <col min="3" max="6" width="8.421875" style="35" customWidth="1"/>
    <col min="7" max="7" width="7.8515625" style="35" customWidth="1"/>
    <col min="8" max="8" width="10.00390625" style="35" customWidth="1"/>
    <col min="9" max="10" width="7.8515625" style="35" customWidth="1"/>
    <col min="11" max="11" width="10.00390625" style="42" customWidth="1"/>
    <col min="12" max="12" width="7.8515625" style="35" customWidth="1"/>
    <col min="13" max="13" width="9.7109375" style="35" customWidth="1"/>
    <col min="14" max="14" width="8.8515625" style="35" customWidth="1"/>
    <col min="15" max="15" width="9.00390625" style="35" customWidth="1"/>
    <col min="16" max="16" width="8.8515625" style="35" customWidth="1"/>
    <col min="17" max="17" width="7.8515625" style="35" customWidth="1"/>
    <col min="18" max="18" width="8.140625" style="35" customWidth="1"/>
    <col min="19" max="20" width="7.8515625" style="35" customWidth="1"/>
    <col min="21" max="21" width="10.140625" style="35" customWidth="1"/>
    <col min="22" max="22" width="8.421875" style="35" customWidth="1"/>
    <col min="23" max="23" width="5.140625" style="39" customWidth="1"/>
    <col min="24" max="16384" width="9.57421875" style="35" customWidth="1"/>
  </cols>
  <sheetData>
    <row r="1" spans="1:23" ht="7.5" customHeight="1">
      <c r="A1" s="37"/>
      <c r="W1" s="36"/>
    </row>
    <row r="2" ht="7.5" customHeight="1"/>
    <row r="3" spans="1:23" s="30" customFormat="1" ht="15.2" customHeight="1">
      <c r="A3" s="67"/>
      <c r="K3" s="31" t="s">
        <v>215</v>
      </c>
      <c r="L3" s="67" t="s">
        <v>279</v>
      </c>
      <c r="V3" s="67"/>
      <c r="W3" s="33"/>
    </row>
    <row r="4" spans="1:22" ht="7.5" customHeight="1">
      <c r="A4" s="38"/>
      <c r="E4" s="34"/>
      <c r="K4" s="61"/>
      <c r="V4" s="38"/>
    </row>
    <row r="5" spans="1:22" ht="4.7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</row>
    <row r="6" spans="1:23" ht="12.75" customHeight="1">
      <c r="A6" s="339" t="s">
        <v>0</v>
      </c>
      <c r="B6" s="352" t="s">
        <v>56</v>
      </c>
      <c r="C6" s="350"/>
      <c r="D6" s="350"/>
      <c r="E6" s="350"/>
      <c r="F6" s="350"/>
      <c r="G6" s="350"/>
      <c r="H6" s="350"/>
      <c r="I6" s="350"/>
      <c r="J6" s="350"/>
      <c r="K6" s="350"/>
      <c r="L6" s="349" t="s">
        <v>56</v>
      </c>
      <c r="M6" s="349"/>
      <c r="N6" s="349"/>
      <c r="O6" s="349"/>
      <c r="P6" s="349"/>
      <c r="Q6" s="350"/>
      <c r="R6" s="350"/>
      <c r="S6" s="350"/>
      <c r="T6" s="350"/>
      <c r="U6" s="350"/>
      <c r="V6" s="351"/>
      <c r="W6" s="361" t="s">
        <v>0</v>
      </c>
    </row>
    <row r="7" spans="1:23" ht="36" customHeight="1">
      <c r="A7" s="340"/>
      <c r="B7" s="346" t="s">
        <v>57</v>
      </c>
      <c r="C7" s="69" t="s">
        <v>62</v>
      </c>
      <c r="D7" s="70"/>
      <c r="E7" s="71"/>
      <c r="F7" s="346" t="s">
        <v>65</v>
      </c>
      <c r="G7" s="342" t="s">
        <v>287</v>
      </c>
      <c r="H7" s="343"/>
      <c r="I7" s="343"/>
      <c r="J7" s="343"/>
      <c r="K7" s="356"/>
      <c r="L7" s="343" t="s">
        <v>246</v>
      </c>
      <c r="M7" s="343"/>
      <c r="N7" s="343"/>
      <c r="O7" s="343"/>
      <c r="P7" s="345"/>
      <c r="Q7" s="356" t="s">
        <v>247</v>
      </c>
      <c r="R7" s="356"/>
      <c r="S7" s="356"/>
      <c r="T7" s="356"/>
      <c r="U7" s="356"/>
      <c r="V7" s="346" t="s">
        <v>66</v>
      </c>
      <c r="W7" s="362"/>
    </row>
    <row r="8" spans="1:23" ht="12.75" customHeight="1">
      <c r="A8" s="340"/>
      <c r="B8" s="348"/>
      <c r="C8" s="348" t="s">
        <v>59</v>
      </c>
      <c r="D8" s="349" t="s">
        <v>223</v>
      </c>
      <c r="E8" s="339"/>
      <c r="F8" s="348"/>
      <c r="G8" s="354" t="s">
        <v>59</v>
      </c>
      <c r="H8" s="346" t="s">
        <v>237</v>
      </c>
      <c r="I8" s="356" t="s">
        <v>238</v>
      </c>
      <c r="J8" s="354" t="s">
        <v>239</v>
      </c>
      <c r="K8" s="354" t="s">
        <v>248</v>
      </c>
      <c r="L8" s="357" t="s">
        <v>59</v>
      </c>
      <c r="M8" s="346" t="s">
        <v>240</v>
      </c>
      <c r="N8" s="346" t="s">
        <v>241</v>
      </c>
      <c r="O8" s="346" t="s">
        <v>242</v>
      </c>
      <c r="P8" s="348" t="s">
        <v>243</v>
      </c>
      <c r="Q8" s="346" t="s">
        <v>59</v>
      </c>
      <c r="R8" s="346" t="s">
        <v>244</v>
      </c>
      <c r="S8" s="346" t="s">
        <v>231</v>
      </c>
      <c r="T8" s="346" t="s">
        <v>245</v>
      </c>
      <c r="U8" s="346" t="s">
        <v>249</v>
      </c>
      <c r="V8" s="348"/>
      <c r="W8" s="362"/>
    </row>
    <row r="9" spans="1:25" ht="67.7" customHeight="1">
      <c r="A9" s="341"/>
      <c r="B9" s="347"/>
      <c r="C9" s="347"/>
      <c r="D9" s="65" t="s">
        <v>60</v>
      </c>
      <c r="E9" s="65" t="s">
        <v>58</v>
      </c>
      <c r="F9" s="347"/>
      <c r="G9" s="355"/>
      <c r="H9" s="347"/>
      <c r="I9" s="359"/>
      <c r="J9" s="355"/>
      <c r="K9" s="355"/>
      <c r="L9" s="358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63"/>
      <c r="Y9" s="200"/>
    </row>
    <row r="10" spans="1:25" ht="6" customHeight="1">
      <c r="A10" s="6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6"/>
      <c r="Y10" s="200"/>
    </row>
    <row r="11" spans="1:23" s="5" customFormat="1" ht="9" customHeight="1">
      <c r="A11" s="364" t="s">
        <v>269</v>
      </c>
      <c r="B11" s="364"/>
      <c r="C11" s="364"/>
      <c r="D11" s="364"/>
      <c r="E11" s="364"/>
      <c r="F11" s="364"/>
      <c r="G11" s="364"/>
      <c r="H11" s="364"/>
      <c r="I11" s="364"/>
      <c r="J11" s="364"/>
      <c r="K11" s="364"/>
      <c r="L11" s="364" t="s">
        <v>269</v>
      </c>
      <c r="M11" s="364"/>
      <c r="N11" s="364"/>
      <c r="O11" s="364"/>
      <c r="P11" s="364"/>
      <c r="Q11" s="364"/>
      <c r="R11" s="364"/>
      <c r="S11" s="364"/>
      <c r="T11" s="364"/>
      <c r="U11" s="364"/>
      <c r="V11" s="364"/>
      <c r="W11" s="364"/>
    </row>
    <row r="12" spans="1:23" ht="6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</row>
    <row r="13" spans="1:23" ht="11.85" customHeight="1">
      <c r="A13" s="47">
        <v>1991</v>
      </c>
      <c r="B13" s="10">
        <v>151.774459702466</v>
      </c>
      <c r="C13" s="10">
        <v>65.9399974997625</v>
      </c>
      <c r="D13" s="10">
        <v>58.9428137930946</v>
      </c>
      <c r="E13" s="10">
        <v>109.511720746132</v>
      </c>
      <c r="F13" s="10">
        <v>61.5223323215594</v>
      </c>
      <c r="G13" s="10">
        <v>56.3148065730612</v>
      </c>
      <c r="H13" s="54" t="s">
        <v>44</v>
      </c>
      <c r="I13" s="54" t="s">
        <v>44</v>
      </c>
      <c r="J13" s="54" t="s">
        <v>44</v>
      </c>
      <c r="K13" s="54" t="s">
        <v>44</v>
      </c>
      <c r="L13" s="10">
        <v>59.774642046501</v>
      </c>
      <c r="M13" s="54" t="s">
        <v>44</v>
      </c>
      <c r="N13" s="54" t="s">
        <v>44</v>
      </c>
      <c r="O13" s="54" t="s">
        <v>44</v>
      </c>
      <c r="P13" s="54" t="s">
        <v>44</v>
      </c>
      <c r="Q13" s="10">
        <v>69.8321363258666</v>
      </c>
      <c r="R13" s="54" t="s">
        <v>44</v>
      </c>
      <c r="S13" s="54" t="s">
        <v>44</v>
      </c>
      <c r="T13" s="54" t="s">
        <v>44</v>
      </c>
      <c r="U13" s="54" t="s">
        <v>44</v>
      </c>
      <c r="V13" s="10">
        <v>63.8436105551718</v>
      </c>
      <c r="W13" s="3" t="s">
        <v>138</v>
      </c>
    </row>
    <row r="14" spans="1:23" ht="11.85" customHeight="1">
      <c r="A14" s="47">
        <v>1992</v>
      </c>
      <c r="B14" s="10">
        <v>153.922995463294</v>
      </c>
      <c r="C14" s="10">
        <v>66.0501549869251</v>
      </c>
      <c r="D14" s="10">
        <v>58.4170630596018</v>
      </c>
      <c r="E14" s="10">
        <v>115.565709743314</v>
      </c>
      <c r="F14" s="10">
        <v>64.315347781094</v>
      </c>
      <c r="G14" s="10">
        <v>56.6117649446373</v>
      </c>
      <c r="H14" s="54" t="s">
        <v>44</v>
      </c>
      <c r="I14" s="54" t="s">
        <v>44</v>
      </c>
      <c r="J14" s="54" t="s">
        <v>44</v>
      </c>
      <c r="K14" s="54" t="s">
        <v>44</v>
      </c>
      <c r="L14" s="10">
        <v>63.9642914613815</v>
      </c>
      <c r="M14" s="54" t="s">
        <v>44</v>
      </c>
      <c r="N14" s="54" t="s">
        <v>44</v>
      </c>
      <c r="O14" s="54" t="s">
        <v>44</v>
      </c>
      <c r="P14" s="54" t="s">
        <v>44</v>
      </c>
      <c r="Q14" s="10">
        <v>73.8064709145872</v>
      </c>
      <c r="R14" s="54" t="s">
        <v>44</v>
      </c>
      <c r="S14" s="54" t="s">
        <v>44</v>
      </c>
      <c r="T14" s="54" t="s">
        <v>44</v>
      </c>
      <c r="U14" s="54" t="s">
        <v>44</v>
      </c>
      <c r="V14" s="10">
        <v>65.6770655558813</v>
      </c>
      <c r="W14" s="3" t="s">
        <v>139</v>
      </c>
    </row>
    <row r="15" spans="1:23" ht="11.85" customHeight="1">
      <c r="A15" s="47">
        <v>1993</v>
      </c>
      <c r="B15" s="10">
        <v>128.289682734628</v>
      </c>
      <c r="C15" s="10">
        <v>61.4105459414241</v>
      </c>
      <c r="D15" s="10">
        <v>53.1883543888814</v>
      </c>
      <c r="E15" s="10">
        <v>114.181860862685</v>
      </c>
      <c r="F15" s="10">
        <v>65.3446318965906</v>
      </c>
      <c r="G15" s="10">
        <v>55.9946903107565</v>
      </c>
      <c r="H15" s="54" t="s">
        <v>44</v>
      </c>
      <c r="I15" s="54" t="s">
        <v>44</v>
      </c>
      <c r="J15" s="54" t="s">
        <v>44</v>
      </c>
      <c r="K15" s="54" t="s">
        <v>44</v>
      </c>
      <c r="L15" s="10">
        <v>66.7827664362739</v>
      </c>
      <c r="M15" s="54" t="s">
        <v>44</v>
      </c>
      <c r="N15" s="54" t="s">
        <v>44</v>
      </c>
      <c r="O15" s="54" t="s">
        <v>44</v>
      </c>
      <c r="P15" s="54" t="s">
        <v>44</v>
      </c>
      <c r="Q15" s="10">
        <v>74.231061573951</v>
      </c>
      <c r="R15" s="54" t="s">
        <v>44</v>
      </c>
      <c r="S15" s="54" t="s">
        <v>44</v>
      </c>
      <c r="T15" s="54" t="s">
        <v>44</v>
      </c>
      <c r="U15" s="54" t="s">
        <v>44</v>
      </c>
      <c r="V15" s="10">
        <v>64.4948222775115</v>
      </c>
      <c r="W15" s="3" t="s">
        <v>140</v>
      </c>
    </row>
    <row r="16" spans="1:23" ht="11.85" customHeight="1">
      <c r="A16" s="47">
        <v>1994</v>
      </c>
      <c r="B16" s="10">
        <v>101.220388085767</v>
      </c>
      <c r="C16" s="10">
        <v>62.9158823338032</v>
      </c>
      <c r="D16" s="10">
        <v>54.8550346412518</v>
      </c>
      <c r="E16" s="10">
        <v>114.377307820201</v>
      </c>
      <c r="F16" s="10">
        <v>66.1256652140248</v>
      </c>
      <c r="G16" s="10">
        <v>55.7881669265251</v>
      </c>
      <c r="H16" s="54" t="s">
        <v>44</v>
      </c>
      <c r="I16" s="54" t="s">
        <v>44</v>
      </c>
      <c r="J16" s="54" t="s">
        <v>44</v>
      </c>
      <c r="K16" s="54" t="s">
        <v>44</v>
      </c>
      <c r="L16" s="10">
        <v>67.542658076326</v>
      </c>
      <c r="M16" s="54" t="s">
        <v>44</v>
      </c>
      <c r="N16" s="54" t="s">
        <v>44</v>
      </c>
      <c r="O16" s="54" t="s">
        <v>44</v>
      </c>
      <c r="P16" s="54" t="s">
        <v>44</v>
      </c>
      <c r="Q16" s="10">
        <v>76.3590226300488</v>
      </c>
      <c r="R16" s="54" t="s">
        <v>44</v>
      </c>
      <c r="S16" s="54" t="s">
        <v>44</v>
      </c>
      <c r="T16" s="54" t="s">
        <v>44</v>
      </c>
      <c r="U16" s="54" t="s">
        <v>44</v>
      </c>
      <c r="V16" s="10">
        <v>65.3548698325879</v>
      </c>
      <c r="W16" s="3" t="s">
        <v>141</v>
      </c>
    </row>
    <row r="17" spans="1:23" ht="11.85" customHeight="1">
      <c r="A17" s="47">
        <v>1995</v>
      </c>
      <c r="B17" s="10">
        <v>98.2727361824115</v>
      </c>
      <c r="C17" s="10">
        <v>61.9966255310872</v>
      </c>
      <c r="D17" s="10">
        <v>55.0832381414752</v>
      </c>
      <c r="E17" s="10">
        <v>102.896182577429</v>
      </c>
      <c r="F17" s="10">
        <v>67.8312394030461</v>
      </c>
      <c r="G17" s="10">
        <v>56.8990884504692</v>
      </c>
      <c r="H17" s="54" t="s">
        <v>44</v>
      </c>
      <c r="I17" s="54" t="s">
        <v>44</v>
      </c>
      <c r="J17" s="54" t="s">
        <v>44</v>
      </c>
      <c r="K17" s="54" t="s">
        <v>44</v>
      </c>
      <c r="L17" s="10">
        <v>70.3859384813509</v>
      </c>
      <c r="M17" s="54" t="s">
        <v>44</v>
      </c>
      <c r="N17" s="54" t="s">
        <v>44</v>
      </c>
      <c r="O17" s="54" t="s">
        <v>44</v>
      </c>
      <c r="P17" s="54" t="s">
        <v>44</v>
      </c>
      <c r="Q17" s="10">
        <v>77.0665914263466</v>
      </c>
      <c r="R17" s="54" t="s">
        <v>44</v>
      </c>
      <c r="S17" s="54" t="s">
        <v>44</v>
      </c>
      <c r="T17" s="54" t="s">
        <v>44</v>
      </c>
      <c r="U17" s="54" t="s">
        <v>44</v>
      </c>
      <c r="V17" s="10">
        <v>66.09573178962481</v>
      </c>
      <c r="W17" s="3" t="s">
        <v>142</v>
      </c>
    </row>
    <row r="18" spans="1:23" ht="11.85" customHeight="1">
      <c r="A18" s="47">
        <v>1996</v>
      </c>
      <c r="B18" s="10">
        <v>101.57697246066</v>
      </c>
      <c r="C18" s="10">
        <v>61.2405400253537</v>
      </c>
      <c r="D18" s="10">
        <v>54.7981700148431</v>
      </c>
      <c r="E18" s="10">
        <v>94.9904155157373</v>
      </c>
      <c r="F18" s="10">
        <v>69.5172967959009</v>
      </c>
      <c r="G18" s="10">
        <v>56.4047885914696</v>
      </c>
      <c r="H18" s="54" t="s">
        <v>44</v>
      </c>
      <c r="I18" s="54" t="s">
        <v>44</v>
      </c>
      <c r="J18" s="54" t="s">
        <v>44</v>
      </c>
      <c r="K18" s="54" t="s">
        <v>44</v>
      </c>
      <c r="L18" s="10">
        <v>73.907314557911</v>
      </c>
      <c r="M18" s="54" t="s">
        <v>44</v>
      </c>
      <c r="N18" s="54" t="s">
        <v>44</v>
      </c>
      <c r="O18" s="54" t="s">
        <v>44</v>
      </c>
      <c r="P18" s="54" t="s">
        <v>44</v>
      </c>
      <c r="Q18" s="10">
        <v>78.8993851696786</v>
      </c>
      <c r="R18" s="54" t="s">
        <v>44</v>
      </c>
      <c r="S18" s="54" t="s">
        <v>44</v>
      </c>
      <c r="T18" s="54" t="s">
        <v>44</v>
      </c>
      <c r="U18" s="54" t="s">
        <v>44</v>
      </c>
      <c r="V18" s="10">
        <v>66.9352377764098</v>
      </c>
      <c r="W18" s="3" t="s">
        <v>143</v>
      </c>
    </row>
    <row r="19" spans="1:23" ht="11.85" customHeight="1">
      <c r="A19" s="47">
        <v>1997</v>
      </c>
      <c r="B19" s="10">
        <v>97.9318239793317</v>
      </c>
      <c r="C19" s="10">
        <v>62.1076355121642</v>
      </c>
      <c r="D19" s="10">
        <v>56.0640388885006</v>
      </c>
      <c r="E19" s="10">
        <v>93.3554728571986</v>
      </c>
      <c r="F19" s="10">
        <v>71.5396088361479</v>
      </c>
      <c r="G19" s="10">
        <v>58.8610642084339</v>
      </c>
      <c r="H19" s="54" t="s">
        <v>44</v>
      </c>
      <c r="I19" s="54" t="s">
        <v>44</v>
      </c>
      <c r="J19" s="54" t="s">
        <v>44</v>
      </c>
      <c r="K19" s="54" t="s">
        <v>44</v>
      </c>
      <c r="L19" s="10">
        <v>75.9092918660753</v>
      </c>
      <c r="M19" s="54" t="s">
        <v>44</v>
      </c>
      <c r="N19" s="54" t="s">
        <v>44</v>
      </c>
      <c r="O19" s="54" t="s">
        <v>44</v>
      </c>
      <c r="P19" s="54" t="s">
        <v>44</v>
      </c>
      <c r="Q19" s="10">
        <v>80.3129443275502</v>
      </c>
      <c r="R19" s="54" t="s">
        <v>44</v>
      </c>
      <c r="S19" s="54" t="s">
        <v>44</v>
      </c>
      <c r="T19" s="54" t="s">
        <v>44</v>
      </c>
      <c r="U19" s="54" t="s">
        <v>44</v>
      </c>
      <c r="V19" s="10">
        <v>68.494819881475</v>
      </c>
      <c r="W19" s="3" t="s">
        <v>144</v>
      </c>
    </row>
    <row r="20" spans="1:23" ht="11.85" customHeight="1">
      <c r="A20" s="47">
        <v>1998</v>
      </c>
      <c r="B20" s="10">
        <v>100.460786303027</v>
      </c>
      <c r="C20" s="10">
        <v>63.68916105111</v>
      </c>
      <c r="D20" s="10">
        <v>57.7601307452428</v>
      </c>
      <c r="E20" s="10">
        <v>96.2654057998476</v>
      </c>
      <c r="F20" s="10">
        <v>74.6723932514067</v>
      </c>
      <c r="G20" s="10">
        <v>63.4953158421748</v>
      </c>
      <c r="H20" s="54" t="s">
        <v>44</v>
      </c>
      <c r="I20" s="54" t="s">
        <v>44</v>
      </c>
      <c r="J20" s="54" t="s">
        <v>44</v>
      </c>
      <c r="K20" s="54" t="s">
        <v>44</v>
      </c>
      <c r="L20" s="10">
        <v>78.3827341525272</v>
      </c>
      <c r="M20" s="54" t="s">
        <v>44</v>
      </c>
      <c r="N20" s="54" t="s">
        <v>44</v>
      </c>
      <c r="O20" s="54" t="s">
        <v>44</v>
      </c>
      <c r="P20" s="54" t="s">
        <v>44</v>
      </c>
      <c r="Q20" s="10">
        <v>82.2918242337536</v>
      </c>
      <c r="R20" s="54" t="s">
        <v>44</v>
      </c>
      <c r="S20" s="54" t="s">
        <v>44</v>
      </c>
      <c r="T20" s="54" t="s">
        <v>44</v>
      </c>
      <c r="U20" s="54" t="s">
        <v>44</v>
      </c>
      <c r="V20" s="10">
        <v>71.0756522321429</v>
      </c>
      <c r="W20" s="3" t="s">
        <v>145</v>
      </c>
    </row>
    <row r="21" spans="1:23" ht="11.85" customHeight="1">
      <c r="A21" s="47">
        <v>1999</v>
      </c>
      <c r="B21" s="10">
        <v>103.092481424339</v>
      </c>
      <c r="C21" s="10">
        <v>64.8183603114505</v>
      </c>
      <c r="D21" s="10">
        <v>58.7126814336767</v>
      </c>
      <c r="E21" s="10">
        <v>99.6654346765442</v>
      </c>
      <c r="F21" s="10">
        <v>76.8850622848742</v>
      </c>
      <c r="G21" s="10">
        <v>65.3679625595259</v>
      </c>
      <c r="H21" s="54" t="s">
        <v>44</v>
      </c>
      <c r="I21" s="54" t="s">
        <v>44</v>
      </c>
      <c r="J21" s="54" t="s">
        <v>44</v>
      </c>
      <c r="K21" s="54" t="s">
        <v>44</v>
      </c>
      <c r="L21" s="10">
        <v>81.500563391325</v>
      </c>
      <c r="M21" s="54" t="s">
        <v>44</v>
      </c>
      <c r="N21" s="54" t="s">
        <v>44</v>
      </c>
      <c r="O21" s="54" t="s">
        <v>44</v>
      </c>
      <c r="P21" s="54" t="s">
        <v>44</v>
      </c>
      <c r="Q21" s="10">
        <v>83.5752775096287</v>
      </c>
      <c r="R21" s="54" t="s">
        <v>44</v>
      </c>
      <c r="S21" s="54" t="s">
        <v>44</v>
      </c>
      <c r="T21" s="54" t="s">
        <v>44</v>
      </c>
      <c r="U21" s="54" t="s">
        <v>44</v>
      </c>
      <c r="V21" s="10">
        <v>72.907373597611</v>
      </c>
      <c r="W21" s="3" t="s">
        <v>146</v>
      </c>
    </row>
    <row r="22" spans="1:23" ht="11.85" customHeight="1">
      <c r="A22" s="47">
        <v>2000</v>
      </c>
      <c r="B22" s="10">
        <v>101.10519035391</v>
      </c>
      <c r="C22" s="10">
        <v>69.3534459796383</v>
      </c>
      <c r="D22" s="10">
        <v>63.7364444076049</v>
      </c>
      <c r="E22" s="10">
        <v>102.098409976989</v>
      </c>
      <c r="F22" s="10">
        <v>80.0405460354248</v>
      </c>
      <c r="G22" s="10">
        <v>68.3048843728342</v>
      </c>
      <c r="H22" s="54" t="s">
        <v>44</v>
      </c>
      <c r="I22" s="54" t="s">
        <v>44</v>
      </c>
      <c r="J22" s="54" t="s">
        <v>44</v>
      </c>
      <c r="K22" s="54" t="s">
        <v>44</v>
      </c>
      <c r="L22" s="10">
        <v>85.4874994105295</v>
      </c>
      <c r="M22" s="54" t="s">
        <v>44</v>
      </c>
      <c r="N22" s="54" t="s">
        <v>44</v>
      </c>
      <c r="O22" s="54" t="s">
        <v>44</v>
      </c>
      <c r="P22" s="54" t="s">
        <v>44</v>
      </c>
      <c r="Q22" s="10">
        <v>85.7116918891264</v>
      </c>
      <c r="R22" s="54" t="s">
        <v>44</v>
      </c>
      <c r="S22" s="54" t="s">
        <v>44</v>
      </c>
      <c r="T22" s="54" t="s">
        <v>44</v>
      </c>
      <c r="U22" s="54" t="s">
        <v>44</v>
      </c>
      <c r="V22" s="10">
        <v>76.5119666819983</v>
      </c>
      <c r="W22" s="3" t="s">
        <v>3</v>
      </c>
    </row>
    <row r="23" spans="1:23" ht="11.85" customHeight="1">
      <c r="A23" s="47">
        <v>2001</v>
      </c>
      <c r="B23" s="10">
        <v>97.9893488924486</v>
      </c>
      <c r="C23" s="10">
        <v>70.2656047789142</v>
      </c>
      <c r="D23" s="10">
        <v>65.2528250120673</v>
      </c>
      <c r="E23" s="10">
        <v>101.225064789964</v>
      </c>
      <c r="F23" s="10">
        <v>83.4253597708356</v>
      </c>
      <c r="G23" s="10">
        <v>71.7096406617432</v>
      </c>
      <c r="H23" s="54" t="s">
        <v>44</v>
      </c>
      <c r="I23" s="54" t="s">
        <v>44</v>
      </c>
      <c r="J23" s="54" t="s">
        <v>44</v>
      </c>
      <c r="K23" s="54" t="s">
        <v>44</v>
      </c>
      <c r="L23" s="10">
        <v>90.3524187537206</v>
      </c>
      <c r="M23" s="54" t="s">
        <v>44</v>
      </c>
      <c r="N23" s="54" t="s">
        <v>44</v>
      </c>
      <c r="O23" s="54" t="s">
        <v>44</v>
      </c>
      <c r="P23" s="54" t="s">
        <v>44</v>
      </c>
      <c r="Q23" s="10">
        <v>86.8155264693419</v>
      </c>
      <c r="R23" s="54" t="s">
        <v>44</v>
      </c>
      <c r="S23" s="54" t="s">
        <v>44</v>
      </c>
      <c r="T23" s="54" t="s">
        <v>44</v>
      </c>
      <c r="U23" s="54" t="s">
        <v>44</v>
      </c>
      <c r="V23" s="10">
        <v>78.9699334247525</v>
      </c>
      <c r="W23" s="3" t="s">
        <v>38</v>
      </c>
    </row>
    <row r="24" spans="1:23" ht="11.85" customHeight="1">
      <c r="A24" s="47">
        <v>2002</v>
      </c>
      <c r="B24" s="10">
        <v>102.227306371533</v>
      </c>
      <c r="C24" s="10">
        <v>68.8434125675777</v>
      </c>
      <c r="D24" s="10">
        <v>63.7104523461207</v>
      </c>
      <c r="E24" s="10">
        <v>97.2747713488652</v>
      </c>
      <c r="F24" s="10">
        <v>85.4539364530913</v>
      </c>
      <c r="G24" s="10">
        <v>73.3274856356927</v>
      </c>
      <c r="H24" s="54" t="s">
        <v>44</v>
      </c>
      <c r="I24" s="54" t="s">
        <v>44</v>
      </c>
      <c r="J24" s="54" t="s">
        <v>44</v>
      </c>
      <c r="K24" s="54" t="s">
        <v>44</v>
      </c>
      <c r="L24" s="10">
        <v>93.0385947227373</v>
      </c>
      <c r="M24" s="54" t="s">
        <v>44</v>
      </c>
      <c r="N24" s="54" t="s">
        <v>44</v>
      </c>
      <c r="O24" s="54" t="s">
        <v>44</v>
      </c>
      <c r="P24" s="54" t="s">
        <v>44</v>
      </c>
      <c r="Q24" s="10">
        <v>88.388288072697</v>
      </c>
      <c r="R24" s="54" t="s">
        <v>44</v>
      </c>
      <c r="S24" s="54" t="s">
        <v>44</v>
      </c>
      <c r="T24" s="54" t="s">
        <v>44</v>
      </c>
      <c r="U24" s="54" t="s">
        <v>44</v>
      </c>
      <c r="V24" s="10">
        <v>79.817370125086</v>
      </c>
      <c r="W24" s="3" t="s">
        <v>39</v>
      </c>
    </row>
    <row r="25" spans="1:23" ht="11.85" customHeight="1">
      <c r="A25" s="47">
        <v>2003</v>
      </c>
      <c r="B25" s="10">
        <v>101.390415055466</v>
      </c>
      <c r="C25" s="10">
        <v>68.7050148724487</v>
      </c>
      <c r="D25" s="10">
        <v>64.6796969767568</v>
      </c>
      <c r="E25" s="10">
        <v>93.9708173933413</v>
      </c>
      <c r="F25" s="10">
        <v>83.8276180394173</v>
      </c>
      <c r="G25" s="10">
        <v>72.6360301134061</v>
      </c>
      <c r="H25" s="54" t="s">
        <v>44</v>
      </c>
      <c r="I25" s="54" t="s">
        <v>44</v>
      </c>
      <c r="J25" s="54" t="s">
        <v>44</v>
      </c>
      <c r="K25" s="54" t="s">
        <v>44</v>
      </c>
      <c r="L25" s="10">
        <v>89.2813235702557</v>
      </c>
      <c r="M25" s="54" t="s">
        <v>44</v>
      </c>
      <c r="N25" s="54" t="s">
        <v>44</v>
      </c>
      <c r="O25" s="54" t="s">
        <v>44</v>
      </c>
      <c r="P25" s="54" t="s">
        <v>44</v>
      </c>
      <c r="Q25" s="10">
        <v>88.6714502919555</v>
      </c>
      <c r="R25" s="54" t="s">
        <v>44</v>
      </c>
      <c r="S25" s="54" t="s">
        <v>44</v>
      </c>
      <c r="T25" s="54" t="s">
        <v>44</v>
      </c>
      <c r="U25" s="54" t="s">
        <v>44</v>
      </c>
      <c r="V25" s="10">
        <v>78.7157941822892</v>
      </c>
      <c r="W25" s="3" t="s">
        <v>40</v>
      </c>
    </row>
    <row r="26" spans="1:23" ht="11.85" customHeight="1">
      <c r="A26" s="47">
        <v>2004</v>
      </c>
      <c r="B26" s="10">
        <v>134.269066878168</v>
      </c>
      <c r="C26" s="10">
        <v>72.0532417454556</v>
      </c>
      <c r="D26" s="10">
        <v>68.7875864163349</v>
      </c>
      <c r="E26" s="10">
        <v>91.7332874836082</v>
      </c>
      <c r="F26" s="10">
        <v>84.7613637491777</v>
      </c>
      <c r="G26" s="10">
        <v>74.9342657269107</v>
      </c>
      <c r="H26" s="54" t="s">
        <v>44</v>
      </c>
      <c r="I26" s="54" t="s">
        <v>44</v>
      </c>
      <c r="J26" s="54" t="s">
        <v>44</v>
      </c>
      <c r="K26" s="54" t="s">
        <v>44</v>
      </c>
      <c r="L26" s="10">
        <v>89.6121683903526</v>
      </c>
      <c r="M26" s="54" t="s">
        <v>44</v>
      </c>
      <c r="N26" s="54" t="s">
        <v>44</v>
      </c>
      <c r="O26" s="54" t="s">
        <v>44</v>
      </c>
      <c r="P26" s="54" t="s">
        <v>44</v>
      </c>
      <c r="Q26" s="10">
        <v>88.7647481551737</v>
      </c>
      <c r="R26" s="54" t="s">
        <v>44</v>
      </c>
      <c r="S26" s="54" t="s">
        <v>44</v>
      </c>
      <c r="T26" s="54" t="s">
        <v>44</v>
      </c>
      <c r="U26" s="54" t="s">
        <v>44</v>
      </c>
      <c r="V26" s="10">
        <v>80.7491834645342</v>
      </c>
      <c r="W26" s="3" t="s">
        <v>41</v>
      </c>
    </row>
    <row r="27" spans="1:23" ht="11.85" customHeight="1">
      <c r="A27" s="47">
        <v>2005</v>
      </c>
      <c r="B27" s="10">
        <v>97.6191491812654</v>
      </c>
      <c r="C27" s="10">
        <v>73.3059334396449</v>
      </c>
      <c r="D27" s="10">
        <v>70.5405335437616</v>
      </c>
      <c r="E27" s="10">
        <v>89.5736354367158</v>
      </c>
      <c r="F27" s="10">
        <v>86.0700931186152</v>
      </c>
      <c r="G27" s="10">
        <v>76.2759188903734</v>
      </c>
      <c r="H27" s="54" t="s">
        <v>44</v>
      </c>
      <c r="I27" s="54" t="s">
        <v>44</v>
      </c>
      <c r="J27" s="54" t="s">
        <v>44</v>
      </c>
      <c r="K27" s="54" t="s">
        <v>44</v>
      </c>
      <c r="L27" s="10">
        <v>91.4370211906206</v>
      </c>
      <c r="M27" s="54" t="s">
        <v>44</v>
      </c>
      <c r="N27" s="54" t="s">
        <v>44</v>
      </c>
      <c r="O27" s="54" t="s">
        <v>44</v>
      </c>
      <c r="P27" s="54" t="s">
        <v>44</v>
      </c>
      <c r="Q27" s="10">
        <v>89.2433633732457</v>
      </c>
      <c r="R27" s="54" t="s">
        <v>44</v>
      </c>
      <c r="S27" s="54" t="s">
        <v>44</v>
      </c>
      <c r="T27" s="54" t="s">
        <v>44</v>
      </c>
      <c r="U27" s="54" t="s">
        <v>44</v>
      </c>
      <c r="V27" s="10">
        <v>81.7555834221156</v>
      </c>
      <c r="W27" s="3" t="s">
        <v>43</v>
      </c>
    </row>
    <row r="28" spans="1:23" ht="11.85" customHeight="1">
      <c r="A28" s="47">
        <v>2006</v>
      </c>
      <c r="B28" s="10">
        <v>95.8439077711309</v>
      </c>
      <c r="C28" s="10">
        <v>78.5347756544667</v>
      </c>
      <c r="D28" s="10">
        <v>77.6030701968026</v>
      </c>
      <c r="E28" s="10">
        <v>90.151183863542</v>
      </c>
      <c r="F28" s="10">
        <v>88.3681006581843</v>
      </c>
      <c r="G28" s="10">
        <v>82.0804849403481</v>
      </c>
      <c r="H28" s="54" t="s">
        <v>44</v>
      </c>
      <c r="I28" s="54" t="s">
        <v>44</v>
      </c>
      <c r="J28" s="54" t="s">
        <v>44</v>
      </c>
      <c r="K28" s="54" t="s">
        <v>44</v>
      </c>
      <c r="L28" s="10">
        <v>92.5378594791122</v>
      </c>
      <c r="M28" s="54" t="s">
        <v>44</v>
      </c>
      <c r="N28" s="54" t="s">
        <v>44</v>
      </c>
      <c r="O28" s="54" t="s">
        <v>44</v>
      </c>
      <c r="P28" s="54" t="s">
        <v>44</v>
      </c>
      <c r="Q28" s="10">
        <v>89.0697284050167</v>
      </c>
      <c r="R28" s="54" t="s">
        <v>44</v>
      </c>
      <c r="S28" s="54" t="s">
        <v>44</v>
      </c>
      <c r="T28" s="54" t="s">
        <v>44</v>
      </c>
      <c r="U28" s="54" t="s">
        <v>44</v>
      </c>
      <c r="V28" s="10">
        <v>85.0109350164686</v>
      </c>
      <c r="W28" s="3" t="s">
        <v>96</v>
      </c>
    </row>
    <row r="29" spans="1:23" ht="11.85" customHeight="1">
      <c r="A29" s="47">
        <v>2007</v>
      </c>
      <c r="B29" s="10">
        <v>116.356946831632</v>
      </c>
      <c r="C29" s="10">
        <v>82.5305176992097</v>
      </c>
      <c r="D29" s="10">
        <v>82.2199075089924</v>
      </c>
      <c r="E29" s="10">
        <v>87.5763755615267</v>
      </c>
      <c r="F29" s="10">
        <v>90.8658619969234</v>
      </c>
      <c r="G29" s="10">
        <v>84.9220623920168</v>
      </c>
      <c r="H29" s="54" t="s">
        <v>44</v>
      </c>
      <c r="I29" s="54" t="s">
        <v>44</v>
      </c>
      <c r="J29" s="54" t="s">
        <v>44</v>
      </c>
      <c r="K29" s="54" t="s">
        <v>44</v>
      </c>
      <c r="L29" s="10">
        <v>95.113801915423</v>
      </c>
      <c r="M29" s="54" t="s">
        <v>44</v>
      </c>
      <c r="N29" s="54" t="s">
        <v>44</v>
      </c>
      <c r="O29" s="54" t="s">
        <v>44</v>
      </c>
      <c r="P29" s="54" t="s">
        <v>44</v>
      </c>
      <c r="Q29" s="10">
        <v>91.045753938797</v>
      </c>
      <c r="R29" s="54" t="s">
        <v>44</v>
      </c>
      <c r="S29" s="54" t="s">
        <v>44</v>
      </c>
      <c r="T29" s="54" t="s">
        <v>44</v>
      </c>
      <c r="U29" s="54" t="s">
        <v>44</v>
      </c>
      <c r="V29" s="10">
        <v>88.1706162494538</v>
      </c>
      <c r="W29" s="3" t="s">
        <v>98</v>
      </c>
    </row>
    <row r="30" spans="1:23" ht="11.85" customHeight="1">
      <c r="A30" s="47">
        <v>2008</v>
      </c>
      <c r="B30" s="10">
        <v>130.937744517774</v>
      </c>
      <c r="C30" s="10">
        <v>80.6537381383602</v>
      </c>
      <c r="D30" s="10">
        <v>79.1174473713979</v>
      </c>
      <c r="E30" s="10">
        <v>90.2037285569787</v>
      </c>
      <c r="F30" s="10">
        <v>91.9294207083935</v>
      </c>
      <c r="G30" s="10">
        <v>86.5622582782133</v>
      </c>
      <c r="H30" s="10">
        <v>92.8679601115793</v>
      </c>
      <c r="I30" s="10">
        <v>96.8480807750104</v>
      </c>
      <c r="J30" s="10">
        <v>101.131368251225</v>
      </c>
      <c r="K30" s="10">
        <v>67.4234272787415</v>
      </c>
      <c r="L30" s="10">
        <v>94.4501307899785</v>
      </c>
      <c r="M30" s="10">
        <v>101.20343524007</v>
      </c>
      <c r="N30" s="10">
        <v>93.0701549014413</v>
      </c>
      <c r="O30" s="10">
        <v>97.4154584316728</v>
      </c>
      <c r="P30" s="10">
        <v>87.9730636015135</v>
      </c>
      <c r="Q30" s="10">
        <v>94.100700140418</v>
      </c>
      <c r="R30" s="10">
        <v>92.6834877931828</v>
      </c>
      <c r="S30" s="10">
        <v>95.5100830963279</v>
      </c>
      <c r="T30" s="10">
        <v>90.3009267243659</v>
      </c>
      <c r="U30" s="10">
        <v>101.079680744579</v>
      </c>
      <c r="V30" s="10">
        <v>88.3437779514258</v>
      </c>
      <c r="W30" s="3" t="s">
        <v>99</v>
      </c>
    </row>
    <row r="31" spans="1:23" ht="11.85" customHeight="1">
      <c r="A31" s="47">
        <v>2009</v>
      </c>
      <c r="B31" s="10">
        <v>120.257787572097</v>
      </c>
      <c r="C31" s="10">
        <v>74.0464981177137</v>
      </c>
      <c r="D31" s="10">
        <v>70.2264159676303</v>
      </c>
      <c r="E31" s="10">
        <v>87.7346199383179</v>
      </c>
      <c r="F31" s="10">
        <v>89.051956412594</v>
      </c>
      <c r="G31" s="10">
        <v>82.2006510506914</v>
      </c>
      <c r="H31" s="10">
        <v>83.6029374510178</v>
      </c>
      <c r="I31" s="10">
        <v>89.4841062985403</v>
      </c>
      <c r="J31" s="10">
        <v>91.113267919818</v>
      </c>
      <c r="K31" s="10">
        <v>73.3939397265589</v>
      </c>
      <c r="L31" s="10">
        <v>90.4545709734311</v>
      </c>
      <c r="M31" s="10">
        <v>99.9316034951235</v>
      </c>
      <c r="N31" s="10">
        <v>93.0321269192067</v>
      </c>
      <c r="O31" s="10">
        <v>85.0726742198594</v>
      </c>
      <c r="P31" s="10">
        <v>83.1875321304519</v>
      </c>
      <c r="Q31" s="10">
        <v>94.6843138137972</v>
      </c>
      <c r="R31" s="10">
        <v>94.4169901592635</v>
      </c>
      <c r="S31" s="10">
        <v>96.3010848110908</v>
      </c>
      <c r="T31" s="10">
        <v>92.2840999466532</v>
      </c>
      <c r="U31" s="10">
        <v>97.5825417533875</v>
      </c>
      <c r="V31" s="10">
        <v>84.1449099941099</v>
      </c>
      <c r="W31" s="3" t="s">
        <v>101</v>
      </c>
    </row>
    <row r="32" spans="1:23" ht="11.85" customHeight="1">
      <c r="A32" s="47">
        <v>2010</v>
      </c>
      <c r="B32" s="10">
        <v>101.004226053768</v>
      </c>
      <c r="C32" s="10">
        <v>85.5654542092007</v>
      </c>
      <c r="D32" s="10">
        <v>83.1248104589435</v>
      </c>
      <c r="E32" s="10">
        <v>96.6651737175787</v>
      </c>
      <c r="F32" s="10">
        <v>89.9323230573273</v>
      </c>
      <c r="G32" s="10">
        <v>81.9071657601069</v>
      </c>
      <c r="H32" s="10">
        <v>84.0229467767722</v>
      </c>
      <c r="I32" s="10">
        <v>94.7964907870035</v>
      </c>
      <c r="J32" s="10">
        <v>87.4294081874037</v>
      </c>
      <c r="K32" s="10">
        <v>69.695686178117</v>
      </c>
      <c r="L32" s="10">
        <v>91.6605729079426</v>
      </c>
      <c r="M32" s="10">
        <v>100.724429352567</v>
      </c>
      <c r="N32" s="10">
        <v>90.8575554169704</v>
      </c>
      <c r="O32" s="10">
        <v>88.7161042614126</v>
      </c>
      <c r="P32" s="10">
        <v>89.4873498021735</v>
      </c>
      <c r="Q32" s="10">
        <v>96.4376244520701</v>
      </c>
      <c r="R32" s="10">
        <v>96.2803367955713</v>
      </c>
      <c r="S32" s="10">
        <v>97.0430352746353</v>
      </c>
      <c r="T32" s="10">
        <v>95.2779142654436</v>
      </c>
      <c r="U32" s="10">
        <v>98.1270139541198</v>
      </c>
      <c r="V32" s="10">
        <v>88.5427595987493</v>
      </c>
      <c r="W32" s="3" t="s">
        <v>103</v>
      </c>
    </row>
    <row r="33" spans="1:23" ht="11.85" customHeight="1">
      <c r="A33" s="47">
        <v>2011</v>
      </c>
      <c r="B33" s="10">
        <v>103.558702496447</v>
      </c>
      <c r="C33" s="10">
        <v>93.13050897883</v>
      </c>
      <c r="D33" s="10">
        <v>93.4810024782781</v>
      </c>
      <c r="E33" s="10">
        <v>98.3054710699138</v>
      </c>
      <c r="F33" s="10">
        <v>94.1692076597413</v>
      </c>
      <c r="G33" s="10">
        <v>88.3566210091485</v>
      </c>
      <c r="H33" s="10">
        <v>88.6102669524611</v>
      </c>
      <c r="I33" s="10">
        <v>99.7690436844715</v>
      </c>
      <c r="J33" s="10">
        <v>93.2962835985851</v>
      </c>
      <c r="K33" s="10">
        <v>80.1414221618964</v>
      </c>
      <c r="L33" s="10">
        <v>95.9133565992552</v>
      </c>
      <c r="M33" s="10">
        <v>103.94506133894</v>
      </c>
      <c r="N33" s="10">
        <v>97.1085155176606</v>
      </c>
      <c r="O33" s="10">
        <v>88.7754371510578</v>
      </c>
      <c r="P33" s="10">
        <v>95.8469086517193</v>
      </c>
      <c r="Q33" s="10">
        <v>98.0701869648434</v>
      </c>
      <c r="R33" s="10">
        <v>96.0859253817133</v>
      </c>
      <c r="S33" s="10">
        <v>98.8607159616281</v>
      </c>
      <c r="T33" s="10">
        <v>97.8914610488585</v>
      </c>
      <c r="U33" s="10">
        <v>100.447158778687</v>
      </c>
      <c r="V33" s="10">
        <v>93.8872118364777</v>
      </c>
      <c r="W33" s="3" t="s">
        <v>105</v>
      </c>
    </row>
    <row r="34" spans="1:23" ht="11.85" customHeight="1">
      <c r="A34" s="47">
        <v>2012</v>
      </c>
      <c r="B34" s="10">
        <v>101.729273875408</v>
      </c>
      <c r="C34" s="10">
        <v>93.3973592766482</v>
      </c>
      <c r="D34" s="10">
        <v>92.6100895729775</v>
      </c>
      <c r="E34" s="10">
        <v>97.2196341514581</v>
      </c>
      <c r="F34" s="10">
        <v>95.6555227370718</v>
      </c>
      <c r="G34" s="10">
        <v>93.723784245879</v>
      </c>
      <c r="H34" s="10">
        <v>93.7071571935792</v>
      </c>
      <c r="I34" s="10">
        <v>99.119817006626</v>
      </c>
      <c r="J34" s="10">
        <v>97.9425954679531</v>
      </c>
      <c r="K34" s="10">
        <v>89.4791904071363</v>
      </c>
      <c r="L34" s="10">
        <v>95.4882900016151</v>
      </c>
      <c r="M34" s="10">
        <v>102.262249790256</v>
      </c>
      <c r="N34" s="10">
        <v>94.7002081422126</v>
      </c>
      <c r="O34" s="10">
        <v>93.8513447383761</v>
      </c>
      <c r="P34" s="10">
        <v>93.8034247875816</v>
      </c>
      <c r="Q34" s="10">
        <v>98.0233957532084</v>
      </c>
      <c r="R34" s="10">
        <v>96.69199428494</v>
      </c>
      <c r="S34" s="10">
        <v>96.1952967390626</v>
      </c>
      <c r="T34" s="10">
        <v>99.5544302929035</v>
      </c>
      <c r="U34" s="10">
        <v>99.3559154395032</v>
      </c>
      <c r="V34" s="10">
        <v>94.9319047972778</v>
      </c>
      <c r="W34" s="3" t="s">
        <v>206</v>
      </c>
    </row>
    <row r="35" spans="1:23" ht="11.85" customHeight="1">
      <c r="A35" s="47">
        <v>2013</v>
      </c>
      <c r="B35" s="10">
        <v>99.9471226871261</v>
      </c>
      <c r="C35" s="10">
        <v>94.4803144619282</v>
      </c>
      <c r="D35" s="10">
        <v>94.2701547771245</v>
      </c>
      <c r="E35" s="10">
        <v>96.7662110797053</v>
      </c>
      <c r="F35" s="10">
        <v>96.9988664996551</v>
      </c>
      <c r="G35" s="10">
        <v>94.7393540998333</v>
      </c>
      <c r="H35" s="10">
        <v>93.6494243331841</v>
      </c>
      <c r="I35" s="10">
        <v>101.854324811244</v>
      </c>
      <c r="J35" s="10">
        <v>94.200538466499</v>
      </c>
      <c r="K35" s="10">
        <v>92.5497854432099</v>
      </c>
      <c r="L35" s="10">
        <v>98.0944561172535</v>
      </c>
      <c r="M35" s="10">
        <v>107.364964216642</v>
      </c>
      <c r="N35" s="10">
        <v>98.8234092563453</v>
      </c>
      <c r="O35" s="10">
        <v>95.4279196997708</v>
      </c>
      <c r="P35" s="10">
        <v>91.710304291486</v>
      </c>
      <c r="Q35" s="10">
        <v>97.810177234467</v>
      </c>
      <c r="R35" s="10">
        <v>98.3144514560662</v>
      </c>
      <c r="S35" s="10">
        <v>96.6909577808115</v>
      </c>
      <c r="T35" s="10">
        <v>96.351699452955</v>
      </c>
      <c r="U35" s="10">
        <v>100.732640669324</v>
      </c>
      <c r="V35" s="10">
        <v>96.1581147020658</v>
      </c>
      <c r="W35" s="3" t="s">
        <v>229</v>
      </c>
    </row>
    <row r="36" spans="1:23" ht="11.85" customHeight="1">
      <c r="A36" s="47">
        <v>2014</v>
      </c>
      <c r="B36" s="10">
        <v>116.351218205428</v>
      </c>
      <c r="C36" s="10">
        <v>98.9315206049904</v>
      </c>
      <c r="D36" s="10">
        <v>98.84976300184</v>
      </c>
      <c r="E36" s="10">
        <v>100.789490121402</v>
      </c>
      <c r="F36" s="10">
        <v>98.1055619799599</v>
      </c>
      <c r="G36" s="10">
        <v>97.4757335512876</v>
      </c>
      <c r="H36" s="10">
        <v>96.2470335518182</v>
      </c>
      <c r="I36" s="10">
        <v>99.0060936756756</v>
      </c>
      <c r="J36" s="10">
        <v>98.5162397298913</v>
      </c>
      <c r="K36" s="10">
        <v>98.3336243571912</v>
      </c>
      <c r="L36" s="10">
        <v>98.3137230290826</v>
      </c>
      <c r="M36" s="10">
        <v>99.8534653429771</v>
      </c>
      <c r="N36" s="10">
        <v>98.6550114481553</v>
      </c>
      <c r="O36" s="10">
        <v>95.0948653742989</v>
      </c>
      <c r="P36" s="10">
        <v>100.595456802832</v>
      </c>
      <c r="Q36" s="10">
        <v>98.4719292679608</v>
      </c>
      <c r="R36" s="10">
        <v>98.9690868439324</v>
      </c>
      <c r="S36" s="10">
        <v>97.5938094797115</v>
      </c>
      <c r="T36" s="10">
        <v>98.3748311751892</v>
      </c>
      <c r="U36" s="10">
        <v>98.8893621172947</v>
      </c>
      <c r="V36" s="10">
        <v>98.5459044975318</v>
      </c>
      <c r="W36" s="3" t="s">
        <v>233</v>
      </c>
    </row>
    <row r="37" spans="1:23" ht="11.85" customHeight="1">
      <c r="A37" s="47">
        <v>2015</v>
      </c>
      <c r="B37" s="10">
        <v>100</v>
      </c>
      <c r="C37" s="10">
        <v>100</v>
      </c>
      <c r="D37" s="10">
        <v>100</v>
      </c>
      <c r="E37" s="10">
        <v>100</v>
      </c>
      <c r="F37" s="10">
        <v>100</v>
      </c>
      <c r="G37" s="10">
        <v>100</v>
      </c>
      <c r="H37" s="10">
        <v>100</v>
      </c>
      <c r="I37" s="10">
        <v>100</v>
      </c>
      <c r="J37" s="10">
        <v>100</v>
      </c>
      <c r="K37" s="10">
        <v>100</v>
      </c>
      <c r="L37" s="10">
        <v>100</v>
      </c>
      <c r="M37" s="10">
        <v>100</v>
      </c>
      <c r="N37" s="10">
        <v>100</v>
      </c>
      <c r="O37" s="10">
        <v>100</v>
      </c>
      <c r="P37" s="10">
        <v>100</v>
      </c>
      <c r="Q37" s="10">
        <v>100</v>
      </c>
      <c r="R37" s="10">
        <v>100</v>
      </c>
      <c r="S37" s="10">
        <v>100</v>
      </c>
      <c r="T37" s="10">
        <v>100</v>
      </c>
      <c r="U37" s="10">
        <v>100</v>
      </c>
      <c r="V37" s="10">
        <v>100</v>
      </c>
      <c r="W37" s="3" t="s">
        <v>234</v>
      </c>
    </row>
    <row r="38" spans="1:23" ht="11.85" customHeight="1">
      <c r="A38" s="47">
        <v>2016</v>
      </c>
      <c r="B38" s="10">
        <v>104.672749037095</v>
      </c>
      <c r="C38" s="10">
        <v>102.606431281936</v>
      </c>
      <c r="D38" s="10">
        <v>102.161896987043</v>
      </c>
      <c r="E38" s="10">
        <v>102.329976878509</v>
      </c>
      <c r="F38" s="10">
        <v>102.4801290991</v>
      </c>
      <c r="G38" s="10">
        <v>103.589340528732</v>
      </c>
      <c r="H38" s="10">
        <v>104.529555763928</v>
      </c>
      <c r="I38" s="10">
        <v>100.678533369582</v>
      </c>
      <c r="J38" s="10">
        <v>102.052267481096</v>
      </c>
      <c r="K38" s="10">
        <v>104.310665749983</v>
      </c>
      <c r="L38" s="10">
        <v>102.066716196565</v>
      </c>
      <c r="M38" s="10">
        <v>100.385149876264</v>
      </c>
      <c r="N38" s="10">
        <v>101.626128245631</v>
      </c>
      <c r="O38" s="10">
        <v>102.904895730733</v>
      </c>
      <c r="P38" s="10">
        <v>103.568605810129</v>
      </c>
      <c r="Q38" s="10">
        <v>101.903509730155</v>
      </c>
      <c r="R38" s="10">
        <v>103.638987447262</v>
      </c>
      <c r="S38" s="10">
        <v>104.056424105289</v>
      </c>
      <c r="T38" s="10">
        <v>101.235940303817</v>
      </c>
      <c r="U38" s="10">
        <v>98.5432326053527</v>
      </c>
      <c r="V38" s="10">
        <v>102.540210136022</v>
      </c>
      <c r="W38" s="3" t="s">
        <v>251</v>
      </c>
    </row>
    <row r="39" spans="1:23" ht="11.85" customHeight="1">
      <c r="A39" s="47">
        <v>2017</v>
      </c>
      <c r="B39" s="10">
        <v>111.394860804786</v>
      </c>
      <c r="C39" s="10">
        <v>108.195491355914</v>
      </c>
      <c r="D39" s="10">
        <v>108.432195893339</v>
      </c>
      <c r="E39" s="10">
        <v>102.39361482086</v>
      </c>
      <c r="F39" s="10">
        <v>105.451583155636</v>
      </c>
      <c r="G39" s="10">
        <v>106.622043863257</v>
      </c>
      <c r="H39" s="10">
        <v>107.020701778289</v>
      </c>
      <c r="I39" s="10">
        <v>101.993401838775</v>
      </c>
      <c r="J39" s="10">
        <v>105.046480323404</v>
      </c>
      <c r="K39" s="10">
        <v>109.438539126668</v>
      </c>
      <c r="L39" s="10">
        <v>105.727530254657</v>
      </c>
      <c r="M39" s="10">
        <v>107.23357792813</v>
      </c>
      <c r="N39" s="10">
        <v>102.148591335579</v>
      </c>
      <c r="O39" s="10">
        <v>107.538922009147</v>
      </c>
      <c r="P39" s="10">
        <v>110.071015491145</v>
      </c>
      <c r="Q39" s="10">
        <v>103.803664772652</v>
      </c>
      <c r="R39" s="10">
        <v>106.949105437542</v>
      </c>
      <c r="S39" s="10">
        <v>102.866056008177</v>
      </c>
      <c r="T39" s="10">
        <v>105.238888396867</v>
      </c>
      <c r="U39" s="10">
        <v>98.2037770408632</v>
      </c>
      <c r="V39" s="10">
        <v>106.419154323645</v>
      </c>
      <c r="W39" s="3" t="s">
        <v>267</v>
      </c>
    </row>
    <row r="40" spans="1:23" ht="11.85" customHeight="1">
      <c r="A40" s="47">
        <v>2018</v>
      </c>
      <c r="B40" s="10">
        <v>93.9053837694084</v>
      </c>
      <c r="C40" s="10">
        <v>107.796482775086</v>
      </c>
      <c r="D40" s="10">
        <v>107.630632053982</v>
      </c>
      <c r="E40" s="10">
        <v>105.632304026482</v>
      </c>
      <c r="F40" s="10">
        <v>106.528375265581</v>
      </c>
      <c r="G40" s="10">
        <v>108.680744550827</v>
      </c>
      <c r="H40" s="10">
        <v>106.95395004257</v>
      </c>
      <c r="I40" s="10">
        <v>106.104930246444</v>
      </c>
      <c r="J40" s="10">
        <v>106.798629192332</v>
      </c>
      <c r="K40" s="10">
        <v>114.175986057194</v>
      </c>
      <c r="L40" s="10">
        <v>106.079338236141</v>
      </c>
      <c r="M40" s="10">
        <v>95.8255984727607</v>
      </c>
      <c r="N40" s="10">
        <v>102.336241458544</v>
      </c>
      <c r="O40" s="10">
        <v>111.805817448958</v>
      </c>
      <c r="P40" s="10">
        <v>116.306522496451</v>
      </c>
      <c r="Q40" s="10">
        <v>104.882200521606</v>
      </c>
      <c r="R40" s="10">
        <v>109.307251564498</v>
      </c>
      <c r="S40" s="10">
        <v>99.202913893845</v>
      </c>
      <c r="T40" s="10">
        <v>107.302485786709</v>
      </c>
      <c r="U40" s="10">
        <v>100.910714984068</v>
      </c>
      <c r="V40" s="10">
        <v>106.826754369696</v>
      </c>
      <c r="W40" s="3" t="s">
        <v>268</v>
      </c>
    </row>
    <row r="41" spans="1:23" ht="11.85" customHeight="1">
      <c r="A41" s="47">
        <v>2019</v>
      </c>
      <c r="B41" s="10">
        <v>101.168505591489</v>
      </c>
      <c r="C41" s="10">
        <v>108.290726699944</v>
      </c>
      <c r="D41" s="10">
        <v>108.689394728305</v>
      </c>
      <c r="E41" s="10">
        <v>102.868472223281</v>
      </c>
      <c r="F41" s="10">
        <v>108.699973223398</v>
      </c>
      <c r="G41" s="10">
        <v>113.494636384036</v>
      </c>
      <c r="H41" s="10">
        <v>112.526360045119</v>
      </c>
      <c r="I41" s="10">
        <v>110.415800610153</v>
      </c>
      <c r="J41" s="10">
        <v>106.097185206999</v>
      </c>
      <c r="K41" s="10">
        <v>119.744621867324</v>
      </c>
      <c r="L41" s="10">
        <v>107.191189686014</v>
      </c>
      <c r="M41" s="10">
        <v>98.1776381740267</v>
      </c>
      <c r="N41" s="10">
        <v>102.744344325411</v>
      </c>
      <c r="O41" s="10">
        <v>113.084595467033</v>
      </c>
      <c r="P41" s="10">
        <v>117.601054708749</v>
      </c>
      <c r="Q41" s="10">
        <v>105.832348886894</v>
      </c>
      <c r="R41" s="10">
        <v>111.981278786825</v>
      </c>
      <c r="S41" s="10">
        <v>98.8923201372402</v>
      </c>
      <c r="T41" s="10">
        <v>107.52535479507</v>
      </c>
      <c r="U41" s="10">
        <v>102.223692600264</v>
      </c>
      <c r="V41" s="10">
        <v>108.495597087207</v>
      </c>
      <c r="W41" s="3" t="s">
        <v>270</v>
      </c>
    </row>
    <row r="42" spans="1:23" ht="11.85" customHeight="1">
      <c r="A42" s="47">
        <v>2020</v>
      </c>
      <c r="B42" s="10">
        <v>108.125572202956</v>
      </c>
      <c r="C42" s="10">
        <v>102.289475299885</v>
      </c>
      <c r="D42" s="10">
        <v>100.296912924575</v>
      </c>
      <c r="E42" s="10">
        <v>105.344944529939</v>
      </c>
      <c r="F42" s="10">
        <v>105.233263058823</v>
      </c>
      <c r="G42" s="10">
        <v>108.042023995331</v>
      </c>
      <c r="H42" s="10">
        <v>114.776771661532</v>
      </c>
      <c r="I42" s="10">
        <v>91.2300574385845</v>
      </c>
      <c r="J42" s="10">
        <v>57.8891823827859</v>
      </c>
      <c r="K42" s="10">
        <v>124.180805645107</v>
      </c>
      <c r="L42" s="10">
        <v>105.057243946526</v>
      </c>
      <c r="M42" s="10">
        <v>99.5831608281673</v>
      </c>
      <c r="N42" s="10">
        <v>102.52381944716</v>
      </c>
      <c r="O42" s="10">
        <v>113.952956507042</v>
      </c>
      <c r="P42" s="10">
        <v>103.135847545043</v>
      </c>
      <c r="Q42" s="10">
        <v>102.490622867183</v>
      </c>
      <c r="R42" s="10">
        <v>114.33581527608</v>
      </c>
      <c r="S42" s="10">
        <v>90.0537904865297</v>
      </c>
      <c r="T42" s="10">
        <v>108.364008688901</v>
      </c>
      <c r="U42" s="10">
        <v>90.3751419844591</v>
      </c>
      <c r="V42" s="10">
        <v>104.28520515842</v>
      </c>
      <c r="W42" s="3" t="s">
        <v>272</v>
      </c>
    </row>
    <row r="43" spans="1:23" ht="11.85" customHeight="1">
      <c r="A43" s="47">
        <v>2021</v>
      </c>
      <c r="B43" s="10">
        <v>113.662808975964</v>
      </c>
      <c r="C43" s="10">
        <v>106.791327973686</v>
      </c>
      <c r="D43" s="10">
        <v>105.802783990004</v>
      </c>
      <c r="E43" s="10">
        <v>105.880760194205</v>
      </c>
      <c r="F43" s="10">
        <v>107.364578044776</v>
      </c>
      <c r="G43" s="10">
        <v>111.696438921703</v>
      </c>
      <c r="H43" s="10">
        <v>117.562478268807</v>
      </c>
      <c r="I43" s="10">
        <v>97.0587479105499</v>
      </c>
      <c r="J43" s="10">
        <v>57.8186636783567</v>
      </c>
      <c r="K43" s="10">
        <v>129.244068689035</v>
      </c>
      <c r="L43" s="10">
        <v>106.413552492761</v>
      </c>
      <c r="M43" s="10">
        <v>99.5807537002196</v>
      </c>
      <c r="N43" s="10">
        <v>103.66066980962</v>
      </c>
      <c r="O43" s="10">
        <v>115.977989404687</v>
      </c>
      <c r="P43" s="10">
        <v>105.36947097894</v>
      </c>
      <c r="Q43" s="10">
        <v>104.172092277154</v>
      </c>
      <c r="R43" s="10">
        <v>115.985783546037</v>
      </c>
      <c r="S43" s="10">
        <v>92.3550210525756</v>
      </c>
      <c r="T43" s="10">
        <v>110.601379733282</v>
      </c>
      <c r="U43" s="10">
        <v>90.3926208000009</v>
      </c>
      <c r="V43" s="10">
        <v>107.233467441098</v>
      </c>
      <c r="W43" s="3" t="s">
        <v>275</v>
      </c>
    </row>
    <row r="44" spans="1:23" ht="11.85" customHeight="1">
      <c r="A44" s="47">
        <v>2022</v>
      </c>
      <c r="B44" s="10">
        <v>107.279559940602</v>
      </c>
      <c r="C44" s="10">
        <v>108.233804223137</v>
      </c>
      <c r="D44" s="10">
        <v>108.644723471291</v>
      </c>
      <c r="E44" s="10">
        <v>104.316510758142</v>
      </c>
      <c r="F44" s="10">
        <v>110.117513930701</v>
      </c>
      <c r="G44" s="10">
        <v>116.246090246978</v>
      </c>
      <c r="H44" s="10" t="s">
        <v>298</v>
      </c>
      <c r="I44" s="10" t="s">
        <v>298</v>
      </c>
      <c r="J44" s="10" t="s">
        <v>298</v>
      </c>
      <c r="K44" s="10" t="s">
        <v>298</v>
      </c>
      <c r="L44" s="10">
        <v>107.296418075163</v>
      </c>
      <c r="M44" s="10" t="s">
        <v>298</v>
      </c>
      <c r="N44" s="10" t="s">
        <v>298</v>
      </c>
      <c r="O44" s="10" t="s">
        <v>298</v>
      </c>
      <c r="P44" s="10" t="s">
        <v>298</v>
      </c>
      <c r="Q44" s="10">
        <v>107.674766765593</v>
      </c>
      <c r="R44" s="10" t="s">
        <v>298</v>
      </c>
      <c r="S44" s="10" t="s">
        <v>298</v>
      </c>
      <c r="T44" s="10" t="s">
        <v>298</v>
      </c>
      <c r="U44" s="10" t="s">
        <v>298</v>
      </c>
      <c r="V44" s="10">
        <v>109.467746026712</v>
      </c>
      <c r="W44" s="3" t="s">
        <v>277</v>
      </c>
    </row>
    <row r="45" spans="1:23" ht="6.2" customHeight="1">
      <c r="A45" s="6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45"/>
    </row>
    <row r="46" spans="1:23" ht="11.45" customHeight="1">
      <c r="A46" s="344" t="s">
        <v>230</v>
      </c>
      <c r="B46" s="344"/>
      <c r="C46" s="344"/>
      <c r="D46" s="344"/>
      <c r="E46" s="344"/>
      <c r="F46" s="344"/>
      <c r="G46" s="344"/>
      <c r="H46" s="344"/>
      <c r="I46" s="344"/>
      <c r="J46" s="344"/>
      <c r="K46" s="344"/>
      <c r="L46" s="344" t="s">
        <v>230</v>
      </c>
      <c r="M46" s="344"/>
      <c r="N46" s="344"/>
      <c r="O46" s="344"/>
      <c r="P46" s="344"/>
      <c r="Q46" s="344"/>
      <c r="R46" s="344"/>
      <c r="S46" s="344"/>
      <c r="T46" s="344"/>
      <c r="U46" s="344"/>
      <c r="V46" s="344"/>
      <c r="W46" s="344"/>
    </row>
    <row r="47" spans="2:23" ht="6.2" customHeight="1">
      <c r="B47" s="73"/>
      <c r="K47" s="35"/>
      <c r="W47" s="42"/>
    </row>
    <row r="48" spans="1:23" ht="11.85" customHeight="1" hidden="1">
      <c r="A48" s="2" t="s">
        <v>139</v>
      </c>
      <c r="B48" s="48">
        <f aca="true" t="shared" si="0" ref="B48:G57">B14*100/B13-100</f>
        <v>1.415610877508584</v>
      </c>
      <c r="C48" s="48">
        <f t="shared" si="0"/>
        <v>0.16705716005371585</v>
      </c>
      <c r="D48" s="48">
        <f t="shared" si="0"/>
        <v>-0.8919674845152912</v>
      </c>
      <c r="E48" s="48">
        <f t="shared" si="0"/>
        <v>5.528165346991713</v>
      </c>
      <c r="F48" s="48">
        <f t="shared" si="0"/>
        <v>4.5398400127880905</v>
      </c>
      <c r="G48" s="48">
        <f t="shared" si="0"/>
        <v>0.527318461426006</v>
      </c>
      <c r="H48" s="54" t="s">
        <v>44</v>
      </c>
      <c r="I48" s="54" t="s">
        <v>44</v>
      </c>
      <c r="J48" s="54" t="s">
        <v>44</v>
      </c>
      <c r="K48" s="54" t="s">
        <v>44</v>
      </c>
      <c r="L48" s="48">
        <f aca="true" t="shared" si="1" ref="L48:L78">L14*100/L13-100</f>
        <v>7.00907487094814</v>
      </c>
      <c r="M48" s="54" t="s">
        <v>44</v>
      </c>
      <c r="N48" s="54" t="s">
        <v>44</v>
      </c>
      <c r="O48" s="54" t="s">
        <v>44</v>
      </c>
      <c r="P48" s="54" t="s">
        <v>44</v>
      </c>
      <c r="Q48" s="48">
        <f aca="true" t="shared" si="2" ref="Q48:Q78">Q14*100/Q13-100</f>
        <v>5.691268802338584</v>
      </c>
      <c r="R48" s="54" t="s">
        <v>44</v>
      </c>
      <c r="S48" s="54" t="s">
        <v>44</v>
      </c>
      <c r="T48" s="54" t="s">
        <v>44</v>
      </c>
      <c r="U48" s="54" t="s">
        <v>44</v>
      </c>
      <c r="V48" s="48">
        <f aca="true" t="shared" si="3" ref="V48:V78">V14*100/V13-100</f>
        <v>2.8717909040014007</v>
      </c>
      <c r="W48" s="3" t="s">
        <v>139</v>
      </c>
    </row>
    <row r="49" spans="1:23" ht="11.85" customHeight="1" hidden="1">
      <c r="A49" s="2" t="s">
        <v>140</v>
      </c>
      <c r="B49" s="48">
        <f t="shared" si="0"/>
        <v>-16.653335423672132</v>
      </c>
      <c r="C49" s="48">
        <f t="shared" si="0"/>
        <v>-7.024372685301685</v>
      </c>
      <c r="D49" s="48">
        <f t="shared" si="0"/>
        <v>-8.95065310863994</v>
      </c>
      <c r="E49" s="48">
        <f t="shared" si="0"/>
        <v>-1.1974563075004738</v>
      </c>
      <c r="F49" s="48">
        <f t="shared" si="0"/>
        <v>1.6003709083559698</v>
      </c>
      <c r="G49" s="48">
        <f t="shared" si="0"/>
        <v>-1.0900112979771137</v>
      </c>
      <c r="H49" s="54" t="s">
        <v>44</v>
      </c>
      <c r="I49" s="54" t="s">
        <v>44</v>
      </c>
      <c r="J49" s="54" t="s">
        <v>44</v>
      </c>
      <c r="K49" s="54" t="s">
        <v>44</v>
      </c>
      <c r="L49" s="48">
        <f t="shared" si="1"/>
        <v>4.406325639664217</v>
      </c>
      <c r="M49" s="54" t="s">
        <v>44</v>
      </c>
      <c r="N49" s="54" t="s">
        <v>44</v>
      </c>
      <c r="O49" s="54" t="s">
        <v>44</v>
      </c>
      <c r="P49" s="54" t="s">
        <v>44</v>
      </c>
      <c r="Q49" s="48">
        <f t="shared" si="2"/>
        <v>0.5752756555115042</v>
      </c>
      <c r="R49" s="54" t="s">
        <v>44</v>
      </c>
      <c r="S49" s="54" t="s">
        <v>44</v>
      </c>
      <c r="T49" s="54" t="s">
        <v>44</v>
      </c>
      <c r="U49" s="54" t="s">
        <v>44</v>
      </c>
      <c r="V49" s="48">
        <f t="shared" si="3"/>
        <v>-1.8000854154543333</v>
      </c>
      <c r="W49" s="3" t="s">
        <v>140</v>
      </c>
    </row>
    <row r="50" spans="1:23" ht="11.85" customHeight="1" hidden="1">
      <c r="A50" s="2" t="s">
        <v>141</v>
      </c>
      <c r="B50" s="48">
        <f t="shared" si="0"/>
        <v>-21.10013375343273</v>
      </c>
      <c r="C50" s="48">
        <f t="shared" si="0"/>
        <v>2.4512669107598413</v>
      </c>
      <c r="D50" s="48">
        <f t="shared" si="0"/>
        <v>3.133543557645396</v>
      </c>
      <c r="E50" s="48">
        <f t="shared" si="0"/>
        <v>0.17117163447795747</v>
      </c>
      <c r="F50" s="48">
        <f t="shared" si="0"/>
        <v>1.1952524557337938</v>
      </c>
      <c r="G50" s="48">
        <f t="shared" si="0"/>
        <v>-0.3688267281866331</v>
      </c>
      <c r="H50" s="54" t="s">
        <v>44</v>
      </c>
      <c r="I50" s="54" t="s">
        <v>44</v>
      </c>
      <c r="J50" s="54" t="s">
        <v>44</v>
      </c>
      <c r="K50" s="54" t="s">
        <v>44</v>
      </c>
      <c r="L50" s="48">
        <f t="shared" si="1"/>
        <v>1.1378558879815444</v>
      </c>
      <c r="M50" s="54" t="s">
        <v>44</v>
      </c>
      <c r="N50" s="54" t="s">
        <v>44</v>
      </c>
      <c r="O50" s="54" t="s">
        <v>44</v>
      </c>
      <c r="P50" s="54" t="s">
        <v>44</v>
      </c>
      <c r="Q50" s="48">
        <f t="shared" si="2"/>
        <v>2.8666719981875417</v>
      </c>
      <c r="R50" s="54" t="s">
        <v>44</v>
      </c>
      <c r="S50" s="54" t="s">
        <v>44</v>
      </c>
      <c r="T50" s="54" t="s">
        <v>44</v>
      </c>
      <c r="U50" s="54" t="s">
        <v>44</v>
      </c>
      <c r="V50" s="48">
        <f t="shared" si="3"/>
        <v>1.3335141096687266</v>
      </c>
      <c r="W50" s="3" t="s">
        <v>141</v>
      </c>
    </row>
    <row r="51" spans="1:23" ht="11.85" customHeight="1">
      <c r="A51" s="2" t="s">
        <v>142</v>
      </c>
      <c r="B51" s="237">
        <f t="shared" si="0"/>
        <v>-2.912112825390338</v>
      </c>
      <c r="C51" s="237">
        <f t="shared" si="0"/>
        <v>-1.4610886291617788</v>
      </c>
      <c r="D51" s="237">
        <f t="shared" si="0"/>
        <v>0.41601195171207905</v>
      </c>
      <c r="E51" s="237">
        <f t="shared" si="0"/>
        <v>-10.037939746597374</v>
      </c>
      <c r="F51" s="237">
        <f t="shared" si="0"/>
        <v>2.579292296721661</v>
      </c>
      <c r="G51" s="237">
        <f t="shared" si="0"/>
        <v>1.9913210724546957</v>
      </c>
      <c r="H51" s="239" t="s">
        <v>44</v>
      </c>
      <c r="I51" s="239" t="s">
        <v>44</v>
      </c>
      <c r="J51" s="239" t="s">
        <v>44</v>
      </c>
      <c r="K51" s="239" t="s">
        <v>44</v>
      </c>
      <c r="L51" s="237">
        <f t="shared" si="1"/>
        <v>4.20960691510227</v>
      </c>
      <c r="M51" s="239" t="s">
        <v>44</v>
      </c>
      <c r="N51" s="239" t="s">
        <v>44</v>
      </c>
      <c r="O51" s="239" t="s">
        <v>44</v>
      </c>
      <c r="P51" s="239" t="s">
        <v>44</v>
      </c>
      <c r="Q51" s="237">
        <f t="shared" si="2"/>
        <v>0.9266341709556656</v>
      </c>
      <c r="R51" s="239" t="s">
        <v>44</v>
      </c>
      <c r="S51" s="239" t="s">
        <v>44</v>
      </c>
      <c r="T51" s="239" t="s">
        <v>44</v>
      </c>
      <c r="U51" s="239" t="s">
        <v>44</v>
      </c>
      <c r="V51" s="237">
        <f t="shared" si="3"/>
        <v>1.1335987034090778</v>
      </c>
      <c r="W51" s="3" t="s">
        <v>142</v>
      </c>
    </row>
    <row r="52" spans="1:23" ht="11.85" customHeight="1">
      <c r="A52" s="2" t="s">
        <v>143</v>
      </c>
      <c r="B52" s="237">
        <f t="shared" si="0"/>
        <v>3.3623122817250675</v>
      </c>
      <c r="C52" s="237">
        <f t="shared" si="0"/>
        <v>-1.2195591280276545</v>
      </c>
      <c r="D52" s="237">
        <f t="shared" si="0"/>
        <v>-0.5175224555606803</v>
      </c>
      <c r="E52" s="237">
        <f t="shared" si="0"/>
        <v>-7.683246223194573</v>
      </c>
      <c r="F52" s="237">
        <f t="shared" si="0"/>
        <v>2.485665023509938</v>
      </c>
      <c r="G52" s="237">
        <f t="shared" si="0"/>
        <v>-0.8687307168899423</v>
      </c>
      <c r="H52" s="239" t="s">
        <v>44</v>
      </c>
      <c r="I52" s="239" t="s">
        <v>44</v>
      </c>
      <c r="J52" s="239" t="s">
        <v>44</v>
      </c>
      <c r="K52" s="239" t="s">
        <v>44</v>
      </c>
      <c r="L52" s="237">
        <f t="shared" si="1"/>
        <v>5.002953931619587</v>
      </c>
      <c r="M52" s="239" t="s">
        <v>44</v>
      </c>
      <c r="N52" s="239" t="s">
        <v>44</v>
      </c>
      <c r="O52" s="239" t="s">
        <v>44</v>
      </c>
      <c r="P52" s="239" t="s">
        <v>44</v>
      </c>
      <c r="Q52" s="237">
        <f t="shared" si="2"/>
        <v>2.378194895363464</v>
      </c>
      <c r="R52" s="239" t="s">
        <v>44</v>
      </c>
      <c r="S52" s="239" t="s">
        <v>44</v>
      </c>
      <c r="T52" s="239" t="s">
        <v>44</v>
      </c>
      <c r="U52" s="239" t="s">
        <v>44</v>
      </c>
      <c r="V52" s="237">
        <f t="shared" si="3"/>
        <v>1.27013645821647</v>
      </c>
      <c r="W52" s="3" t="s">
        <v>143</v>
      </c>
    </row>
    <row r="53" spans="1:23" ht="11.85" customHeight="1">
      <c r="A53" s="2" t="s">
        <v>144</v>
      </c>
      <c r="B53" s="237">
        <f t="shared" si="0"/>
        <v>-3.588557911331776</v>
      </c>
      <c r="C53" s="237">
        <f t="shared" si="0"/>
        <v>1.415884782288856</v>
      </c>
      <c r="D53" s="237">
        <f t="shared" si="0"/>
        <v>2.3100568382385944</v>
      </c>
      <c r="E53" s="237">
        <f t="shared" si="0"/>
        <v>-1.7211659193846032</v>
      </c>
      <c r="F53" s="237">
        <f t="shared" si="0"/>
        <v>2.9090775007900618</v>
      </c>
      <c r="G53" s="237">
        <f t="shared" si="0"/>
        <v>4.354728877285041</v>
      </c>
      <c r="H53" s="239" t="s">
        <v>44</v>
      </c>
      <c r="I53" s="239" t="s">
        <v>44</v>
      </c>
      <c r="J53" s="239" t="s">
        <v>44</v>
      </c>
      <c r="K53" s="239" t="s">
        <v>44</v>
      </c>
      <c r="L53" s="237">
        <f t="shared" si="1"/>
        <v>2.7087674882242396</v>
      </c>
      <c r="M53" s="239" t="s">
        <v>44</v>
      </c>
      <c r="N53" s="239" t="s">
        <v>44</v>
      </c>
      <c r="O53" s="239" t="s">
        <v>44</v>
      </c>
      <c r="P53" s="239" t="s">
        <v>44</v>
      </c>
      <c r="Q53" s="237">
        <f t="shared" si="2"/>
        <v>1.7915971776353388</v>
      </c>
      <c r="R53" s="239" t="s">
        <v>44</v>
      </c>
      <c r="S53" s="239" t="s">
        <v>44</v>
      </c>
      <c r="T53" s="239" t="s">
        <v>44</v>
      </c>
      <c r="U53" s="239" t="s">
        <v>44</v>
      </c>
      <c r="V53" s="237">
        <f t="shared" si="3"/>
        <v>2.329986651089243</v>
      </c>
      <c r="W53" s="3" t="s">
        <v>144</v>
      </c>
    </row>
    <row r="54" spans="1:23" ht="11.85" customHeight="1">
      <c r="A54" s="2" t="s">
        <v>145</v>
      </c>
      <c r="B54" s="237">
        <f t="shared" si="0"/>
        <v>2.582370286730324</v>
      </c>
      <c r="C54" s="237">
        <f t="shared" si="0"/>
        <v>2.5464269021093884</v>
      </c>
      <c r="D54" s="237">
        <f t="shared" si="0"/>
        <v>3.0252758994323727</v>
      </c>
      <c r="E54" s="237">
        <f t="shared" si="0"/>
        <v>3.1170459037791716</v>
      </c>
      <c r="F54" s="237">
        <f t="shared" si="0"/>
        <v>4.379090780932316</v>
      </c>
      <c r="G54" s="237">
        <f t="shared" si="0"/>
        <v>7.873203952498159</v>
      </c>
      <c r="H54" s="239" t="s">
        <v>44</v>
      </c>
      <c r="I54" s="239" t="s">
        <v>44</v>
      </c>
      <c r="J54" s="239" t="s">
        <v>44</v>
      </c>
      <c r="K54" s="239" t="s">
        <v>44</v>
      </c>
      <c r="L54" s="237">
        <f t="shared" si="1"/>
        <v>3.258418338055023</v>
      </c>
      <c r="M54" s="239" t="s">
        <v>44</v>
      </c>
      <c r="N54" s="239" t="s">
        <v>44</v>
      </c>
      <c r="O54" s="239" t="s">
        <v>44</v>
      </c>
      <c r="P54" s="239" t="s">
        <v>44</v>
      </c>
      <c r="Q54" s="237">
        <f t="shared" si="2"/>
        <v>2.463961348662167</v>
      </c>
      <c r="R54" s="239" t="s">
        <v>44</v>
      </c>
      <c r="S54" s="239" t="s">
        <v>44</v>
      </c>
      <c r="T54" s="239" t="s">
        <v>44</v>
      </c>
      <c r="U54" s="239" t="s">
        <v>44</v>
      </c>
      <c r="V54" s="237">
        <f t="shared" si="3"/>
        <v>3.7679234066661422</v>
      </c>
      <c r="W54" s="3" t="s">
        <v>145</v>
      </c>
    </row>
    <row r="55" spans="1:23" ht="11.85" customHeight="1">
      <c r="A55" s="2" t="s">
        <v>146</v>
      </c>
      <c r="B55" s="237">
        <f t="shared" si="0"/>
        <v>2.619624251569988</v>
      </c>
      <c r="C55" s="237">
        <f t="shared" si="0"/>
        <v>1.7729849815957408</v>
      </c>
      <c r="D55" s="237">
        <f t="shared" si="0"/>
        <v>1.6491491209312272</v>
      </c>
      <c r="E55" s="237">
        <f t="shared" si="0"/>
        <v>3.5319322122485346</v>
      </c>
      <c r="F55" s="237">
        <f t="shared" si="0"/>
        <v>2.9631687657550856</v>
      </c>
      <c r="G55" s="237">
        <f t="shared" si="0"/>
        <v>2.949267505032651</v>
      </c>
      <c r="H55" s="239" t="s">
        <v>44</v>
      </c>
      <c r="I55" s="239" t="s">
        <v>44</v>
      </c>
      <c r="J55" s="239" t="s">
        <v>44</v>
      </c>
      <c r="K55" s="239" t="s">
        <v>44</v>
      </c>
      <c r="L55" s="237">
        <f t="shared" si="1"/>
        <v>3.9776990079610215</v>
      </c>
      <c r="M55" s="239" t="s">
        <v>44</v>
      </c>
      <c r="N55" s="239" t="s">
        <v>44</v>
      </c>
      <c r="O55" s="239" t="s">
        <v>44</v>
      </c>
      <c r="P55" s="239" t="s">
        <v>44</v>
      </c>
      <c r="Q55" s="237">
        <f t="shared" si="2"/>
        <v>1.5596364375510632</v>
      </c>
      <c r="R55" s="239" t="s">
        <v>44</v>
      </c>
      <c r="S55" s="239" t="s">
        <v>44</v>
      </c>
      <c r="T55" s="239" t="s">
        <v>44</v>
      </c>
      <c r="U55" s="239" t="s">
        <v>44</v>
      </c>
      <c r="V55" s="237">
        <f t="shared" si="3"/>
        <v>2.5771432381449557</v>
      </c>
      <c r="W55" s="3" t="s">
        <v>146</v>
      </c>
    </row>
    <row r="56" spans="1:23" ht="11.85" customHeight="1">
      <c r="A56" s="2" t="s">
        <v>3</v>
      </c>
      <c r="B56" s="237">
        <f t="shared" si="0"/>
        <v>-1.9276779867671507</v>
      </c>
      <c r="C56" s="237">
        <f t="shared" si="0"/>
        <v>6.996606588622143</v>
      </c>
      <c r="D56" s="237">
        <f t="shared" si="0"/>
        <v>8.556521097751556</v>
      </c>
      <c r="E56" s="237">
        <f t="shared" si="0"/>
        <v>2.4411425168021736</v>
      </c>
      <c r="F56" s="237">
        <f t="shared" si="0"/>
        <v>4.104157110335578</v>
      </c>
      <c r="G56" s="237">
        <f t="shared" si="0"/>
        <v>4.492907072992892</v>
      </c>
      <c r="H56" s="239" t="s">
        <v>44</v>
      </c>
      <c r="I56" s="239" t="s">
        <v>44</v>
      </c>
      <c r="J56" s="239" t="s">
        <v>44</v>
      </c>
      <c r="K56" s="239" t="s">
        <v>44</v>
      </c>
      <c r="L56" s="237">
        <f t="shared" si="1"/>
        <v>4.891912219135477</v>
      </c>
      <c r="M56" s="239" t="s">
        <v>44</v>
      </c>
      <c r="N56" s="239" t="s">
        <v>44</v>
      </c>
      <c r="O56" s="239" t="s">
        <v>44</v>
      </c>
      <c r="P56" s="239" t="s">
        <v>44</v>
      </c>
      <c r="Q56" s="237">
        <f t="shared" si="2"/>
        <v>2.556275543627791</v>
      </c>
      <c r="R56" s="239" t="s">
        <v>44</v>
      </c>
      <c r="S56" s="239" t="s">
        <v>44</v>
      </c>
      <c r="T56" s="239" t="s">
        <v>44</v>
      </c>
      <c r="U56" s="239" t="s">
        <v>44</v>
      </c>
      <c r="V56" s="237">
        <f t="shared" si="3"/>
        <v>4.944072055429814</v>
      </c>
      <c r="W56" s="3" t="s">
        <v>3</v>
      </c>
    </row>
    <row r="57" spans="1:23" ht="11.85" customHeight="1">
      <c r="A57" s="2" t="s">
        <v>38</v>
      </c>
      <c r="B57" s="237">
        <f t="shared" si="0"/>
        <v>-3.0817819051175093</v>
      </c>
      <c r="C57" s="237">
        <f t="shared" si="0"/>
        <v>1.3152321220544678</v>
      </c>
      <c r="D57" s="237">
        <f t="shared" si="0"/>
        <v>2.379142135329843</v>
      </c>
      <c r="E57" s="237">
        <f t="shared" si="0"/>
        <v>-0.8553954828697528</v>
      </c>
      <c r="F57" s="237">
        <f t="shared" si="0"/>
        <v>4.228873868392569</v>
      </c>
      <c r="G57" s="237">
        <f t="shared" si="0"/>
        <v>4.9846454176315405</v>
      </c>
      <c r="H57" s="239" t="s">
        <v>44</v>
      </c>
      <c r="I57" s="239" t="s">
        <v>44</v>
      </c>
      <c r="J57" s="239" t="s">
        <v>44</v>
      </c>
      <c r="K57" s="239" t="s">
        <v>44</v>
      </c>
      <c r="L57" s="237">
        <f t="shared" si="1"/>
        <v>5.690796171062047</v>
      </c>
      <c r="M57" s="239" t="s">
        <v>44</v>
      </c>
      <c r="N57" s="239" t="s">
        <v>44</v>
      </c>
      <c r="O57" s="239" t="s">
        <v>44</v>
      </c>
      <c r="P57" s="239" t="s">
        <v>44</v>
      </c>
      <c r="Q57" s="237">
        <f t="shared" si="2"/>
        <v>1.2878459821367159</v>
      </c>
      <c r="R57" s="239" t="s">
        <v>44</v>
      </c>
      <c r="S57" s="239" t="s">
        <v>44</v>
      </c>
      <c r="T57" s="239" t="s">
        <v>44</v>
      </c>
      <c r="U57" s="239" t="s">
        <v>44</v>
      </c>
      <c r="V57" s="237">
        <f t="shared" si="3"/>
        <v>3.2125258954198443</v>
      </c>
      <c r="W57" s="3" t="s">
        <v>38</v>
      </c>
    </row>
    <row r="58" spans="1:23" ht="11.85" customHeight="1">
      <c r="A58" s="2" t="s">
        <v>39</v>
      </c>
      <c r="B58" s="237">
        <f aca="true" t="shared" si="4" ref="B58:K67">B24*100/B23-100</f>
        <v>4.324916459783708</v>
      </c>
      <c r="C58" s="237">
        <f t="shared" si="4"/>
        <v>-2.0240232981859663</v>
      </c>
      <c r="D58" s="237">
        <f t="shared" si="4"/>
        <v>-2.363687190035634</v>
      </c>
      <c r="E58" s="237">
        <f t="shared" si="4"/>
        <v>-3.9024854657247374</v>
      </c>
      <c r="F58" s="237">
        <f t="shared" si="4"/>
        <v>2.4316067534237504</v>
      </c>
      <c r="G58" s="237">
        <f t="shared" si="4"/>
        <v>2.2561052586791277</v>
      </c>
      <c r="H58" s="239" t="s">
        <v>44</v>
      </c>
      <c r="I58" s="239" t="s">
        <v>44</v>
      </c>
      <c r="J58" s="239" t="s">
        <v>44</v>
      </c>
      <c r="K58" s="239" t="s">
        <v>44</v>
      </c>
      <c r="L58" s="237">
        <f t="shared" si="1"/>
        <v>2.972998405652632</v>
      </c>
      <c r="M58" s="239" t="s">
        <v>44</v>
      </c>
      <c r="N58" s="239" t="s">
        <v>44</v>
      </c>
      <c r="O58" s="239" t="s">
        <v>44</v>
      </c>
      <c r="P58" s="239" t="s">
        <v>44</v>
      </c>
      <c r="Q58" s="237">
        <f t="shared" si="2"/>
        <v>1.8116132762386599</v>
      </c>
      <c r="R58" s="239" t="s">
        <v>44</v>
      </c>
      <c r="S58" s="239" t="s">
        <v>44</v>
      </c>
      <c r="T58" s="239" t="s">
        <v>44</v>
      </c>
      <c r="U58" s="239" t="s">
        <v>44</v>
      </c>
      <c r="V58" s="237">
        <f t="shared" si="3"/>
        <v>1.0731130996089746</v>
      </c>
      <c r="W58" s="3" t="s">
        <v>39</v>
      </c>
    </row>
    <row r="59" spans="1:23" ht="11.85" customHeight="1">
      <c r="A59" s="2" t="s">
        <v>40</v>
      </c>
      <c r="B59" s="237">
        <f t="shared" si="4"/>
        <v>-0.818657309648188</v>
      </c>
      <c r="C59" s="237">
        <f t="shared" si="4"/>
        <v>-0.20103258970949867</v>
      </c>
      <c r="D59" s="237">
        <f t="shared" si="4"/>
        <v>1.5213274979911944</v>
      </c>
      <c r="E59" s="237">
        <f t="shared" si="4"/>
        <v>-3.396516804624113</v>
      </c>
      <c r="F59" s="237">
        <f t="shared" si="4"/>
        <v>-1.9031521322212512</v>
      </c>
      <c r="G59" s="237">
        <f t="shared" si="4"/>
        <v>-0.9429690876377634</v>
      </c>
      <c r="H59" s="239" t="s">
        <v>44</v>
      </c>
      <c r="I59" s="239" t="s">
        <v>44</v>
      </c>
      <c r="J59" s="239" t="s">
        <v>44</v>
      </c>
      <c r="K59" s="239" t="s">
        <v>44</v>
      </c>
      <c r="L59" s="237">
        <f t="shared" si="1"/>
        <v>-4.038400583842204</v>
      </c>
      <c r="M59" s="239" t="s">
        <v>44</v>
      </c>
      <c r="N59" s="239" t="s">
        <v>44</v>
      </c>
      <c r="O59" s="239" t="s">
        <v>44</v>
      </c>
      <c r="P59" s="239" t="s">
        <v>44</v>
      </c>
      <c r="Q59" s="237">
        <f t="shared" si="2"/>
        <v>0.32036169659221514</v>
      </c>
      <c r="R59" s="239" t="s">
        <v>44</v>
      </c>
      <c r="S59" s="239" t="s">
        <v>44</v>
      </c>
      <c r="T59" s="239" t="s">
        <v>44</v>
      </c>
      <c r="U59" s="239" t="s">
        <v>44</v>
      </c>
      <c r="V59" s="237">
        <f t="shared" si="3"/>
        <v>-1.380120569082223</v>
      </c>
      <c r="W59" s="3" t="s">
        <v>40</v>
      </c>
    </row>
    <row r="60" spans="1:23" ht="11.85" customHeight="1">
      <c r="A60" s="2" t="s">
        <v>41</v>
      </c>
      <c r="B60" s="237">
        <f t="shared" si="4"/>
        <v>32.427771209650956</v>
      </c>
      <c r="C60" s="237">
        <f t="shared" si="4"/>
        <v>4.873336945233035</v>
      </c>
      <c r="D60" s="237">
        <f t="shared" si="4"/>
        <v>6.351126600135913</v>
      </c>
      <c r="E60" s="237">
        <f t="shared" si="4"/>
        <v>-2.381090185017001</v>
      </c>
      <c r="F60" s="237">
        <f t="shared" si="4"/>
        <v>1.1138879185632362</v>
      </c>
      <c r="G60" s="237">
        <f t="shared" si="4"/>
        <v>3.164043533101122</v>
      </c>
      <c r="H60" s="239" t="s">
        <v>44</v>
      </c>
      <c r="I60" s="239" t="s">
        <v>44</v>
      </c>
      <c r="J60" s="239" t="s">
        <v>44</v>
      </c>
      <c r="K60" s="239" t="s">
        <v>44</v>
      </c>
      <c r="L60" s="237">
        <f t="shared" si="1"/>
        <v>0.37056442138938905</v>
      </c>
      <c r="M60" s="239" t="s">
        <v>44</v>
      </c>
      <c r="N60" s="239" t="s">
        <v>44</v>
      </c>
      <c r="O60" s="239" t="s">
        <v>44</v>
      </c>
      <c r="P60" s="239" t="s">
        <v>44</v>
      </c>
      <c r="Q60" s="237">
        <f t="shared" si="2"/>
        <v>0.10521747745303855</v>
      </c>
      <c r="R60" s="239" t="s">
        <v>44</v>
      </c>
      <c r="S60" s="239" t="s">
        <v>44</v>
      </c>
      <c r="T60" s="239" t="s">
        <v>44</v>
      </c>
      <c r="U60" s="239" t="s">
        <v>44</v>
      </c>
      <c r="V60" s="237">
        <f t="shared" si="3"/>
        <v>2.583203667533482</v>
      </c>
      <c r="W60" s="3" t="s">
        <v>41</v>
      </c>
    </row>
    <row r="61" spans="1:23" ht="11.85" customHeight="1">
      <c r="A61" s="2" t="s">
        <v>43</v>
      </c>
      <c r="B61" s="237">
        <f t="shared" si="4"/>
        <v>-27.295875773202255</v>
      </c>
      <c r="C61" s="237">
        <f t="shared" si="4"/>
        <v>1.738563961653142</v>
      </c>
      <c r="D61" s="237">
        <f t="shared" si="4"/>
        <v>2.54834806503753</v>
      </c>
      <c r="E61" s="237">
        <f t="shared" si="4"/>
        <v>-2.3542730301454498</v>
      </c>
      <c r="F61" s="237">
        <f t="shared" si="4"/>
        <v>1.5440164144954451</v>
      </c>
      <c r="G61" s="237">
        <f t="shared" si="4"/>
        <v>1.7904401283549163</v>
      </c>
      <c r="H61" s="239" t="s">
        <v>44</v>
      </c>
      <c r="I61" s="239" t="s">
        <v>44</v>
      </c>
      <c r="J61" s="239" t="s">
        <v>44</v>
      </c>
      <c r="K61" s="239" t="s">
        <v>44</v>
      </c>
      <c r="L61" s="237">
        <f t="shared" si="1"/>
        <v>2.0363895138871158</v>
      </c>
      <c r="M61" s="239" t="s">
        <v>44</v>
      </c>
      <c r="N61" s="239" t="s">
        <v>44</v>
      </c>
      <c r="O61" s="239" t="s">
        <v>44</v>
      </c>
      <c r="P61" s="239" t="s">
        <v>44</v>
      </c>
      <c r="Q61" s="237">
        <f t="shared" si="2"/>
        <v>0.539195151250027</v>
      </c>
      <c r="R61" s="239" t="s">
        <v>44</v>
      </c>
      <c r="S61" s="239" t="s">
        <v>44</v>
      </c>
      <c r="T61" s="239" t="s">
        <v>44</v>
      </c>
      <c r="U61" s="239" t="s">
        <v>44</v>
      </c>
      <c r="V61" s="237">
        <f t="shared" si="3"/>
        <v>1.246328339683373</v>
      </c>
      <c r="W61" s="3" t="s">
        <v>43</v>
      </c>
    </row>
    <row r="62" spans="1:23" ht="11.85" customHeight="1">
      <c r="A62" s="2" t="s">
        <v>96</v>
      </c>
      <c r="B62" s="237">
        <f t="shared" si="4"/>
        <v>-1.8185380891182632</v>
      </c>
      <c r="C62" s="237">
        <f t="shared" si="4"/>
        <v>7.132904486001635</v>
      </c>
      <c r="D62" s="237">
        <f t="shared" si="4"/>
        <v>10.012026133399715</v>
      </c>
      <c r="E62" s="237">
        <f t="shared" si="4"/>
        <v>0.6447750211436301</v>
      </c>
      <c r="F62" s="237">
        <f t="shared" si="4"/>
        <v>2.6699257039284987</v>
      </c>
      <c r="G62" s="237">
        <f t="shared" si="4"/>
        <v>7.6099588630551125</v>
      </c>
      <c r="H62" s="239" t="s">
        <v>44</v>
      </c>
      <c r="I62" s="239" t="s">
        <v>44</v>
      </c>
      <c r="J62" s="239" t="s">
        <v>44</v>
      </c>
      <c r="K62" s="239" t="s">
        <v>44</v>
      </c>
      <c r="L62" s="237">
        <f t="shared" si="1"/>
        <v>1.2039306116465127</v>
      </c>
      <c r="M62" s="239" t="s">
        <v>44</v>
      </c>
      <c r="N62" s="239" t="s">
        <v>44</v>
      </c>
      <c r="O62" s="239" t="s">
        <v>44</v>
      </c>
      <c r="P62" s="239" t="s">
        <v>44</v>
      </c>
      <c r="Q62" s="237">
        <f t="shared" si="2"/>
        <v>-0.1945634517412742</v>
      </c>
      <c r="R62" s="239" t="s">
        <v>44</v>
      </c>
      <c r="S62" s="239" t="s">
        <v>44</v>
      </c>
      <c r="T62" s="239" t="s">
        <v>44</v>
      </c>
      <c r="U62" s="239" t="s">
        <v>44</v>
      </c>
      <c r="V62" s="237">
        <f t="shared" si="3"/>
        <v>3.9818095084040266</v>
      </c>
      <c r="W62" s="3" t="s">
        <v>96</v>
      </c>
    </row>
    <row r="63" spans="1:23" ht="11.85" customHeight="1">
      <c r="A63" s="2" t="s">
        <v>98</v>
      </c>
      <c r="B63" s="237">
        <f t="shared" si="4"/>
        <v>21.402548724833835</v>
      </c>
      <c r="C63" s="237">
        <f t="shared" si="4"/>
        <v>5.087863320986955</v>
      </c>
      <c r="D63" s="237">
        <f t="shared" si="4"/>
        <v>5.949297238474486</v>
      </c>
      <c r="E63" s="237">
        <f t="shared" si="4"/>
        <v>-2.856100376798892</v>
      </c>
      <c r="F63" s="237">
        <f t="shared" si="4"/>
        <v>2.8265418404777733</v>
      </c>
      <c r="G63" s="237">
        <f t="shared" si="4"/>
        <v>3.461940379292116</v>
      </c>
      <c r="H63" s="239" t="s">
        <v>44</v>
      </c>
      <c r="I63" s="239" t="s">
        <v>44</v>
      </c>
      <c r="J63" s="239" t="s">
        <v>44</v>
      </c>
      <c r="K63" s="239" t="s">
        <v>44</v>
      </c>
      <c r="L63" s="237">
        <f t="shared" si="1"/>
        <v>2.7836633036581446</v>
      </c>
      <c r="M63" s="239" t="s">
        <v>44</v>
      </c>
      <c r="N63" s="239" t="s">
        <v>44</v>
      </c>
      <c r="O63" s="239" t="s">
        <v>44</v>
      </c>
      <c r="P63" s="239" t="s">
        <v>44</v>
      </c>
      <c r="Q63" s="237">
        <f t="shared" si="2"/>
        <v>2.2185152791697647</v>
      </c>
      <c r="R63" s="239" t="s">
        <v>44</v>
      </c>
      <c r="S63" s="239" t="s">
        <v>44</v>
      </c>
      <c r="T63" s="239" t="s">
        <v>44</v>
      </c>
      <c r="U63" s="239" t="s">
        <v>44</v>
      </c>
      <c r="V63" s="237">
        <f t="shared" si="3"/>
        <v>3.716793883484641</v>
      </c>
      <c r="W63" s="3" t="s">
        <v>98</v>
      </c>
    </row>
    <row r="64" spans="1:23" ht="11.85" customHeight="1">
      <c r="A64" s="2" t="s">
        <v>99</v>
      </c>
      <c r="B64" s="237">
        <f t="shared" si="4"/>
        <v>12.531093401101657</v>
      </c>
      <c r="C64" s="237">
        <f t="shared" si="4"/>
        <v>-2.27404312146642</v>
      </c>
      <c r="D64" s="237">
        <f t="shared" si="4"/>
        <v>-3.773368557067755</v>
      </c>
      <c r="E64" s="237">
        <f t="shared" si="4"/>
        <v>3.000070485454316</v>
      </c>
      <c r="F64" s="237">
        <f t="shared" si="4"/>
        <v>1.1704711627630928</v>
      </c>
      <c r="G64" s="237">
        <f t="shared" si="4"/>
        <v>1.931413156954477</v>
      </c>
      <c r="H64" s="239" t="s">
        <v>44</v>
      </c>
      <c r="I64" s="239" t="s">
        <v>44</v>
      </c>
      <c r="J64" s="239" t="s">
        <v>44</v>
      </c>
      <c r="K64" s="239" t="s">
        <v>44</v>
      </c>
      <c r="L64" s="237">
        <f t="shared" si="1"/>
        <v>-0.6977653212040025</v>
      </c>
      <c r="M64" s="239" t="s">
        <v>44</v>
      </c>
      <c r="N64" s="239" t="s">
        <v>44</v>
      </c>
      <c r="O64" s="239" t="s">
        <v>44</v>
      </c>
      <c r="P64" s="239" t="s">
        <v>44</v>
      </c>
      <c r="Q64" s="237">
        <f t="shared" si="2"/>
        <v>3.3553966763508782</v>
      </c>
      <c r="R64" s="239" t="s">
        <v>44</v>
      </c>
      <c r="S64" s="239" t="s">
        <v>44</v>
      </c>
      <c r="T64" s="239" t="s">
        <v>44</v>
      </c>
      <c r="U64" s="239" t="s">
        <v>44</v>
      </c>
      <c r="V64" s="237">
        <f t="shared" si="3"/>
        <v>0.19639388873282826</v>
      </c>
      <c r="W64" s="3" t="s">
        <v>99</v>
      </c>
    </row>
    <row r="65" spans="1:23" ht="11.85" customHeight="1">
      <c r="A65" s="2" t="s">
        <v>101</v>
      </c>
      <c r="B65" s="237">
        <f t="shared" si="4"/>
        <v>-8.156515132446984</v>
      </c>
      <c r="C65" s="237">
        <f t="shared" si="4"/>
        <v>-8.192106371203636</v>
      </c>
      <c r="D65" s="237">
        <f t="shared" si="4"/>
        <v>-11.237763223111571</v>
      </c>
      <c r="E65" s="237">
        <f t="shared" si="4"/>
        <v>-2.737257825324974</v>
      </c>
      <c r="F65" s="237">
        <f t="shared" si="4"/>
        <v>-3.130079873914383</v>
      </c>
      <c r="G65" s="237">
        <f t="shared" si="4"/>
        <v>-5.038693899948385</v>
      </c>
      <c r="H65" s="237">
        <f>H31*100/H30-100</f>
        <v>-9.976554507528476</v>
      </c>
      <c r="I65" s="237">
        <f t="shared" si="4"/>
        <v>-7.603634906898662</v>
      </c>
      <c r="J65" s="237">
        <f t="shared" si="4"/>
        <v>-9.906026690473098</v>
      </c>
      <c r="K65" s="237">
        <f t="shared" si="4"/>
        <v>8.855249115614</v>
      </c>
      <c r="L65" s="237">
        <f t="shared" si="1"/>
        <v>-4.230338045197641</v>
      </c>
      <c r="M65" s="237">
        <f aca="true" t="shared" si="5" ref="M65:P77">M31*100/M30-100</f>
        <v>-1.256708077082095</v>
      </c>
      <c r="N65" s="237">
        <f t="shared" si="5"/>
        <v>-0.04085948097417713</v>
      </c>
      <c r="O65" s="237">
        <f t="shared" si="5"/>
        <v>-12.6702521453211</v>
      </c>
      <c r="P65" s="237">
        <f t="shared" si="5"/>
        <v>-5.439769032869378</v>
      </c>
      <c r="Q65" s="237">
        <f t="shared" si="2"/>
        <v>0.6202012020190324</v>
      </c>
      <c r="R65" s="237">
        <f aca="true" t="shared" si="6" ref="R65:U77">R31*100/R30-100</f>
        <v>1.8703464957522016</v>
      </c>
      <c r="S65" s="237">
        <f t="shared" si="6"/>
        <v>0.8281866051410844</v>
      </c>
      <c r="T65" s="237">
        <f t="shared" si="6"/>
        <v>2.196182579986953</v>
      </c>
      <c r="U65" s="237">
        <f t="shared" si="6"/>
        <v>-3.459784365592242</v>
      </c>
      <c r="V65" s="237">
        <f t="shared" si="3"/>
        <v>-4.752873439060508</v>
      </c>
      <c r="W65" s="3" t="s">
        <v>101</v>
      </c>
    </row>
    <row r="66" spans="1:23" ht="11.85" customHeight="1">
      <c r="A66" s="2" t="s">
        <v>103</v>
      </c>
      <c r="B66" s="237">
        <f t="shared" si="4"/>
        <v>-16.0102409224734</v>
      </c>
      <c r="C66" s="237">
        <f t="shared" si="4"/>
        <v>15.55638198200137</v>
      </c>
      <c r="D66" s="237">
        <f t="shared" si="4"/>
        <v>18.366869949989336</v>
      </c>
      <c r="E66" s="237">
        <f t="shared" si="4"/>
        <v>10.17905336062256</v>
      </c>
      <c r="F66" s="237">
        <f t="shared" si="4"/>
        <v>0.988598881145748</v>
      </c>
      <c r="G66" s="237">
        <f t="shared" si="4"/>
        <v>-0.3570352385694662</v>
      </c>
      <c r="H66" s="237">
        <f t="shared" si="4"/>
        <v>0.5023858473878278</v>
      </c>
      <c r="I66" s="237">
        <f t="shared" si="4"/>
        <v>5.936679381632132</v>
      </c>
      <c r="J66" s="237">
        <f t="shared" si="4"/>
        <v>-4.04316497094166</v>
      </c>
      <c r="K66" s="237">
        <f t="shared" si="4"/>
        <v>-5.038908610466123</v>
      </c>
      <c r="L66" s="237">
        <f t="shared" si="1"/>
        <v>1.3332680941748265</v>
      </c>
      <c r="M66" s="237">
        <f t="shared" si="5"/>
        <v>0.7933684937640351</v>
      </c>
      <c r="N66" s="237">
        <f t="shared" si="5"/>
        <v>-2.3374414562453296</v>
      </c>
      <c r="O66" s="237">
        <f t="shared" si="5"/>
        <v>4.282726592251265</v>
      </c>
      <c r="P66" s="237">
        <f t="shared" si="5"/>
        <v>7.573031090575498</v>
      </c>
      <c r="Q66" s="237">
        <f t="shared" si="2"/>
        <v>1.8517435123635124</v>
      </c>
      <c r="R66" s="237">
        <f t="shared" si="6"/>
        <v>1.9735289519022814</v>
      </c>
      <c r="S66" s="237">
        <f t="shared" si="6"/>
        <v>0.7704487078208331</v>
      </c>
      <c r="T66" s="237">
        <f t="shared" si="6"/>
        <v>3.244127992277143</v>
      </c>
      <c r="U66" s="237">
        <f t="shared" si="6"/>
        <v>0.5579606668868138</v>
      </c>
      <c r="V66" s="237">
        <f t="shared" si="3"/>
        <v>5.226518876717861</v>
      </c>
      <c r="W66" s="3" t="s">
        <v>103</v>
      </c>
    </row>
    <row r="67" spans="1:23" ht="11.85" customHeight="1">
      <c r="A67" s="2" t="s">
        <v>105</v>
      </c>
      <c r="B67" s="237">
        <f t="shared" si="4"/>
        <v>2.529078774703123</v>
      </c>
      <c r="C67" s="237">
        <f t="shared" si="4"/>
        <v>8.841248888988957</v>
      </c>
      <c r="D67" s="237">
        <f t="shared" si="4"/>
        <v>12.45860527339147</v>
      </c>
      <c r="E67" s="237">
        <f t="shared" si="4"/>
        <v>1.6968855372126797</v>
      </c>
      <c r="F67" s="237">
        <f t="shared" si="4"/>
        <v>4.711192214742638</v>
      </c>
      <c r="G67" s="237">
        <f t="shared" si="4"/>
        <v>7.874103796890026</v>
      </c>
      <c r="H67" s="237">
        <f t="shared" si="4"/>
        <v>5.459604014932069</v>
      </c>
      <c r="I67" s="237">
        <f t="shared" si="4"/>
        <v>5.245503136440689</v>
      </c>
      <c r="J67" s="237">
        <f t="shared" si="4"/>
        <v>6.710414187644787</v>
      </c>
      <c r="K67" s="237">
        <f t="shared" si="4"/>
        <v>14.987636332446556</v>
      </c>
      <c r="L67" s="237">
        <f t="shared" si="1"/>
        <v>4.639708826153424</v>
      </c>
      <c r="M67" s="237">
        <f t="shared" si="5"/>
        <v>3.1974685854012392</v>
      </c>
      <c r="N67" s="237">
        <f t="shared" si="5"/>
        <v>6.87995629202527</v>
      </c>
      <c r="O67" s="237">
        <f t="shared" si="5"/>
        <v>0.06687950303854961</v>
      </c>
      <c r="P67" s="237">
        <f t="shared" si="5"/>
        <v>7.106656822002947</v>
      </c>
      <c r="Q67" s="237">
        <f t="shared" si="2"/>
        <v>1.6928688590672323</v>
      </c>
      <c r="R67" s="237">
        <f t="shared" si="6"/>
        <v>-0.20192224116414081</v>
      </c>
      <c r="S67" s="237">
        <f t="shared" si="6"/>
        <v>1.8730666058091714</v>
      </c>
      <c r="T67" s="237">
        <f t="shared" si="6"/>
        <v>2.7430772425743726</v>
      </c>
      <c r="U67" s="237">
        <f t="shared" si="6"/>
        <v>2.364430273657362</v>
      </c>
      <c r="V67" s="237">
        <f t="shared" si="3"/>
        <v>6.036012726447595</v>
      </c>
      <c r="W67" s="3" t="s">
        <v>105</v>
      </c>
    </row>
    <row r="68" spans="1:23" ht="11.85" customHeight="1">
      <c r="A68" s="2" t="s">
        <v>206</v>
      </c>
      <c r="B68" s="237">
        <f aca="true" t="shared" si="7" ref="B68:K78">B34*100/B33-100</f>
        <v>-1.7665619372758812</v>
      </c>
      <c r="C68" s="237">
        <f t="shared" si="7"/>
        <v>0.2865337049525465</v>
      </c>
      <c r="D68" s="237">
        <f t="shared" si="7"/>
        <v>-0.931646946664884</v>
      </c>
      <c r="E68" s="237">
        <f t="shared" si="7"/>
        <v>-1.1045539039057815</v>
      </c>
      <c r="F68" s="237">
        <f t="shared" si="7"/>
        <v>1.5783451026804443</v>
      </c>
      <c r="G68" s="237">
        <f t="shared" si="7"/>
        <v>6.074432425584476</v>
      </c>
      <c r="H68" s="237">
        <f t="shared" si="7"/>
        <v>5.752031244700518</v>
      </c>
      <c r="I68" s="237">
        <f aca="true" t="shared" si="8" ref="I68:K69">I34*100/I33-100</f>
        <v>-0.6507295789049863</v>
      </c>
      <c r="J68" s="237">
        <f t="shared" si="8"/>
        <v>4.980168223376552</v>
      </c>
      <c r="K68" s="237">
        <f t="shared" si="8"/>
        <v>11.651612853059135</v>
      </c>
      <c r="L68" s="237">
        <f t="shared" si="1"/>
        <v>-0.44317768943913904</v>
      </c>
      <c r="M68" s="237">
        <f t="shared" si="5"/>
        <v>-1.6189432446402918</v>
      </c>
      <c r="N68" s="237">
        <f t="shared" si="5"/>
        <v>-2.480016672698511</v>
      </c>
      <c r="O68" s="237">
        <f t="shared" si="5"/>
        <v>5.717693711472549</v>
      </c>
      <c r="P68" s="237">
        <f t="shared" si="5"/>
        <v>-2.132028975043042</v>
      </c>
      <c r="Q68" s="237">
        <f t="shared" si="2"/>
        <v>-0.04771196332252714</v>
      </c>
      <c r="R68" s="237">
        <f t="shared" si="6"/>
        <v>0.6307572111305717</v>
      </c>
      <c r="S68" s="237">
        <f t="shared" si="6"/>
        <v>-2.696135868164319</v>
      </c>
      <c r="T68" s="237">
        <f t="shared" si="6"/>
        <v>1.6987888690465098</v>
      </c>
      <c r="U68" s="237">
        <f t="shared" si="6"/>
        <v>-1.0863854711790282</v>
      </c>
      <c r="V68" s="237">
        <f t="shared" si="3"/>
        <v>1.1127106028237677</v>
      </c>
      <c r="W68" s="3" t="s">
        <v>206</v>
      </c>
    </row>
    <row r="69" spans="1:23" ht="12.75" customHeight="1">
      <c r="A69" s="2" t="s">
        <v>229</v>
      </c>
      <c r="B69" s="237">
        <f t="shared" si="7"/>
        <v>-1.7518567865377292</v>
      </c>
      <c r="C69" s="237">
        <f t="shared" si="7"/>
        <v>1.1595137096673511</v>
      </c>
      <c r="D69" s="237">
        <f t="shared" si="7"/>
        <v>1.7925316904470208</v>
      </c>
      <c r="E69" s="237">
        <f t="shared" si="7"/>
        <v>-0.46639043204628194</v>
      </c>
      <c r="F69" s="237">
        <f t="shared" si="7"/>
        <v>1.4043556756003852</v>
      </c>
      <c r="G69" s="237">
        <f t="shared" si="7"/>
        <v>1.0835775167699353</v>
      </c>
      <c r="H69" s="237">
        <f t="shared" si="7"/>
        <v>-0.061609872846574376</v>
      </c>
      <c r="I69" s="237">
        <f t="shared" si="8"/>
        <v>2.7587902068414962</v>
      </c>
      <c r="J69" s="237">
        <f t="shared" si="8"/>
        <v>-3.820663505572</v>
      </c>
      <c r="K69" s="237">
        <f t="shared" si="8"/>
        <v>3.4316303289090797</v>
      </c>
      <c r="L69" s="237">
        <f t="shared" si="1"/>
        <v>2.729304415854884</v>
      </c>
      <c r="M69" s="237">
        <f t="shared" si="5"/>
        <v>4.989831963262958</v>
      </c>
      <c r="N69" s="237">
        <f t="shared" si="5"/>
        <v>4.353951480170792</v>
      </c>
      <c r="O69" s="237">
        <f t="shared" si="5"/>
        <v>1.6798640081179599</v>
      </c>
      <c r="P69" s="237">
        <f t="shared" si="5"/>
        <v>-2.2313902726211694</v>
      </c>
      <c r="Q69" s="237">
        <f t="shared" si="2"/>
        <v>-0.21751798854042192</v>
      </c>
      <c r="R69" s="237">
        <f t="shared" si="6"/>
        <v>1.6779643269586586</v>
      </c>
      <c r="S69" s="237">
        <f t="shared" si="6"/>
        <v>0.5152653596915684</v>
      </c>
      <c r="T69" s="237">
        <f t="shared" si="6"/>
        <v>-3.2170651075252152</v>
      </c>
      <c r="U69" s="237">
        <f t="shared" si="6"/>
        <v>1.3856499874524957</v>
      </c>
      <c r="V69" s="237">
        <f t="shared" si="3"/>
        <v>1.291673128656285</v>
      </c>
      <c r="W69" s="3" t="s">
        <v>229</v>
      </c>
    </row>
    <row r="70" spans="1:23" ht="12.75" customHeight="1">
      <c r="A70" s="2" t="s">
        <v>233</v>
      </c>
      <c r="B70" s="237">
        <f t="shared" si="7"/>
        <v>16.412774152241667</v>
      </c>
      <c r="C70" s="237">
        <f t="shared" si="7"/>
        <v>4.711252463978468</v>
      </c>
      <c r="D70" s="237">
        <f t="shared" si="7"/>
        <v>4.857961923943691</v>
      </c>
      <c r="E70" s="237">
        <f t="shared" si="7"/>
        <v>4.157731295671752</v>
      </c>
      <c r="F70" s="237">
        <f t="shared" si="7"/>
        <v>1.1409365080660336</v>
      </c>
      <c r="G70" s="237">
        <f t="shared" si="7"/>
        <v>2.8883239467421333</v>
      </c>
      <c r="H70" s="237">
        <f aca="true" t="shared" si="9" ref="H70:H77">H36*100/H35-100</f>
        <v>2.773758874792847</v>
      </c>
      <c r="I70" s="237">
        <f t="shared" si="7"/>
        <v>-2.796377218980865</v>
      </c>
      <c r="J70" s="237">
        <f t="shared" si="7"/>
        <v>4.58139765828102</v>
      </c>
      <c r="K70" s="237">
        <f t="shared" si="7"/>
        <v>6.2494352485888385</v>
      </c>
      <c r="L70" s="237">
        <f t="shared" si="1"/>
        <v>0.2235263036343298</v>
      </c>
      <c r="M70" s="237">
        <f t="shared" si="5"/>
        <v>-6.996229103665627</v>
      </c>
      <c r="N70" s="237">
        <f t="shared" si="5"/>
        <v>-0.170402751187396</v>
      </c>
      <c r="O70" s="237">
        <f t="shared" si="5"/>
        <v>-0.3490114072692023</v>
      </c>
      <c r="P70" s="237">
        <f t="shared" si="5"/>
        <v>9.688281573143641</v>
      </c>
      <c r="Q70" s="237">
        <f t="shared" si="2"/>
        <v>0.67656766627411</v>
      </c>
      <c r="R70" s="237">
        <f t="shared" si="6"/>
        <v>0.6658587605086126</v>
      </c>
      <c r="S70" s="237">
        <f t="shared" si="6"/>
        <v>0.9337498765361971</v>
      </c>
      <c r="T70" s="237">
        <f t="shared" si="6"/>
        <v>2.0997364174380806</v>
      </c>
      <c r="U70" s="237">
        <f t="shared" si="6"/>
        <v>-1.829872164356587</v>
      </c>
      <c r="V70" s="237">
        <f t="shared" si="3"/>
        <v>2.4831911512244886</v>
      </c>
      <c r="W70" s="3" t="s">
        <v>233</v>
      </c>
    </row>
    <row r="71" spans="1:23" ht="12.75" customHeight="1">
      <c r="A71" s="2" t="s">
        <v>234</v>
      </c>
      <c r="B71" s="237">
        <f t="shared" si="7"/>
        <v>-14.053327896024712</v>
      </c>
      <c r="C71" s="237">
        <f t="shared" si="7"/>
        <v>1.0800191773820842</v>
      </c>
      <c r="D71" s="237">
        <f t="shared" si="7"/>
        <v>1.163621402044825</v>
      </c>
      <c r="E71" s="237">
        <f t="shared" si="7"/>
        <v>-0.7833059979280108</v>
      </c>
      <c r="F71" s="237">
        <f t="shared" si="7"/>
        <v>1.9310199970385753</v>
      </c>
      <c r="G71" s="237">
        <f t="shared" si="7"/>
        <v>2.589635755225416</v>
      </c>
      <c r="H71" s="237">
        <f t="shared" si="9"/>
        <v>3.899306097741956</v>
      </c>
      <c r="I71" s="237">
        <f t="shared" si="7"/>
        <v>1.0038839907978172</v>
      </c>
      <c r="J71" s="237">
        <f t="shared" si="7"/>
        <v>1.5061072917285827</v>
      </c>
      <c r="K71" s="237">
        <f t="shared" si="7"/>
        <v>1.694614282451127</v>
      </c>
      <c r="L71" s="237">
        <f t="shared" si="1"/>
        <v>1.715199993411474</v>
      </c>
      <c r="M71" s="237">
        <f t="shared" si="5"/>
        <v>0.1467496961868875</v>
      </c>
      <c r="N71" s="237">
        <f t="shared" si="5"/>
        <v>1.3633251186144832</v>
      </c>
      <c r="O71" s="237">
        <f t="shared" si="5"/>
        <v>5.158148766912078</v>
      </c>
      <c r="P71" s="237">
        <f t="shared" si="5"/>
        <v>-0.591932102857399</v>
      </c>
      <c r="Q71" s="237">
        <f t="shared" si="2"/>
        <v>1.5517830750335264</v>
      </c>
      <c r="R71" s="237">
        <f t="shared" si="6"/>
        <v>1.0416516802799975</v>
      </c>
      <c r="S71" s="237">
        <f aca="true" t="shared" si="10" ref="S71:S77">S37*100/S36-100</f>
        <v>2.4655155210318185</v>
      </c>
      <c r="T71" s="237">
        <f t="shared" si="6"/>
        <v>1.6520168882593964</v>
      </c>
      <c r="U71" s="237">
        <f t="shared" si="6"/>
        <v>1.123111585438238</v>
      </c>
      <c r="V71" s="237">
        <f t="shared" si="3"/>
        <v>1.4755514294403014</v>
      </c>
      <c r="W71" s="3" t="s">
        <v>234</v>
      </c>
    </row>
    <row r="72" spans="1:23" ht="11.85" customHeight="1">
      <c r="A72" s="2" t="s">
        <v>251</v>
      </c>
      <c r="B72" s="237">
        <f t="shared" si="7"/>
        <v>4.672749037095002</v>
      </c>
      <c r="C72" s="237">
        <f t="shared" si="7"/>
        <v>2.606431281935997</v>
      </c>
      <c r="D72" s="237">
        <f t="shared" si="7"/>
        <v>2.161896987043008</v>
      </c>
      <c r="E72" s="237">
        <f t="shared" si="7"/>
        <v>2.329976878509001</v>
      </c>
      <c r="F72" s="237">
        <f t="shared" si="7"/>
        <v>2.4801290990999973</v>
      </c>
      <c r="G72" s="237">
        <f t="shared" si="7"/>
        <v>3.589340528731995</v>
      </c>
      <c r="H72" s="237">
        <f t="shared" si="9"/>
        <v>4.529555763928002</v>
      </c>
      <c r="I72" s="237">
        <f t="shared" si="7"/>
        <v>0.6785333695819986</v>
      </c>
      <c r="J72" s="237">
        <f t="shared" si="7"/>
        <v>2.0522674810959813</v>
      </c>
      <c r="K72" s="237">
        <f t="shared" si="7"/>
        <v>4.310665749983002</v>
      </c>
      <c r="L72" s="237">
        <f t="shared" si="1"/>
        <v>2.0667161965649967</v>
      </c>
      <c r="M72" s="237">
        <f t="shared" si="5"/>
        <v>0.3851498762640091</v>
      </c>
      <c r="N72" s="237">
        <f t="shared" si="5"/>
        <v>1.6261282456309942</v>
      </c>
      <c r="O72" s="237">
        <f t="shared" si="5"/>
        <v>2.904895730733003</v>
      </c>
      <c r="P72" s="237">
        <f t="shared" si="5"/>
        <v>3.568605810128986</v>
      </c>
      <c r="Q72" s="237">
        <f t="shared" si="2"/>
        <v>1.9035097301550081</v>
      </c>
      <c r="R72" s="237">
        <f t="shared" si="6"/>
        <v>3.6389874472619823</v>
      </c>
      <c r="S72" s="237">
        <f t="shared" si="10"/>
        <v>4.056424105288983</v>
      </c>
      <c r="T72" s="237">
        <f t="shared" si="6"/>
        <v>1.235940303817003</v>
      </c>
      <c r="U72" s="237">
        <f t="shared" si="6"/>
        <v>-1.4567673946473008</v>
      </c>
      <c r="V72" s="237">
        <f t="shared" si="3"/>
        <v>2.5402101360219973</v>
      </c>
      <c r="W72" s="3" t="s">
        <v>251</v>
      </c>
    </row>
    <row r="73" spans="1:23" ht="11.85" customHeight="1">
      <c r="A73" s="2" t="s">
        <v>267</v>
      </c>
      <c r="B73" s="237">
        <f t="shared" si="7"/>
        <v>6.422026582399923</v>
      </c>
      <c r="C73" s="237">
        <f t="shared" si="7"/>
        <v>5.4470855326999015</v>
      </c>
      <c r="D73" s="237">
        <f t="shared" si="7"/>
        <v>6.137610098500076</v>
      </c>
      <c r="E73" s="237">
        <f t="shared" si="7"/>
        <v>0.062188954099497096</v>
      </c>
      <c r="F73" s="237">
        <f t="shared" si="7"/>
        <v>2.8995416795997215</v>
      </c>
      <c r="G73" s="237">
        <f t="shared" si="7"/>
        <v>2.9276210458004073</v>
      </c>
      <c r="H73" s="237">
        <f t="shared" si="9"/>
        <v>2.3831977435999647</v>
      </c>
      <c r="I73" s="237">
        <f t="shared" si="7"/>
        <v>1.3060067773993467</v>
      </c>
      <c r="J73" s="237">
        <f t="shared" si="7"/>
        <v>2.933999328199775</v>
      </c>
      <c r="K73" s="237">
        <f t="shared" si="7"/>
        <v>4.915962658100312</v>
      </c>
      <c r="L73" s="237">
        <f t="shared" si="1"/>
        <v>3.5866874085003673</v>
      </c>
      <c r="M73" s="237">
        <f t="shared" si="5"/>
        <v>6.8221525398004275</v>
      </c>
      <c r="N73" s="237">
        <f t="shared" si="5"/>
        <v>0.514103113999596</v>
      </c>
      <c r="O73" s="237">
        <f t="shared" si="5"/>
        <v>4.503212646500003</v>
      </c>
      <c r="P73" s="237">
        <f t="shared" si="5"/>
        <v>6.2783597695007956</v>
      </c>
      <c r="Q73" s="237">
        <f t="shared" si="2"/>
        <v>1.8646610382004383</v>
      </c>
      <c r="R73" s="237">
        <f t="shared" si="6"/>
        <v>3.1938926381005075</v>
      </c>
      <c r="S73" s="237">
        <f t="shared" si="10"/>
        <v>-1.1439640631005403</v>
      </c>
      <c r="T73" s="237">
        <f t="shared" si="6"/>
        <v>3.954078048800497</v>
      </c>
      <c r="U73" s="237">
        <f t="shared" si="6"/>
        <v>-0.3444737456999718</v>
      </c>
      <c r="V73" s="237">
        <f t="shared" si="3"/>
        <v>3.7828518027001223</v>
      </c>
      <c r="W73" s="3" t="s">
        <v>267</v>
      </c>
    </row>
    <row r="74" spans="1:23" ht="11.85" customHeight="1">
      <c r="A74" s="2" t="s">
        <v>268</v>
      </c>
      <c r="B74" s="237">
        <f t="shared" si="7"/>
        <v>-15.700434390799273</v>
      </c>
      <c r="C74" s="237">
        <f t="shared" si="7"/>
        <v>-0.36878485029976105</v>
      </c>
      <c r="D74" s="237">
        <f t="shared" si="7"/>
        <v>-0.7392304773994312</v>
      </c>
      <c r="E74" s="237">
        <f t="shared" si="7"/>
        <v>3.1629796557999867</v>
      </c>
      <c r="F74" s="237">
        <f t="shared" si="7"/>
        <v>1.0211246505002833</v>
      </c>
      <c r="G74" s="237">
        <f t="shared" si="7"/>
        <v>1.9308396396999115</v>
      </c>
      <c r="H74" s="237">
        <f t="shared" si="9"/>
        <v>-0.062372732200245196</v>
      </c>
      <c r="I74" s="237">
        <f t="shared" si="7"/>
        <v>4.031170971400925</v>
      </c>
      <c r="J74" s="237">
        <f t="shared" si="7"/>
        <v>1.6679748465000586</v>
      </c>
      <c r="K74" s="237">
        <f t="shared" si="7"/>
        <v>4.328865286700051</v>
      </c>
      <c r="L74" s="237">
        <f t="shared" si="1"/>
        <v>0.3327496449000762</v>
      </c>
      <c r="M74" s="237">
        <f t="shared" si="5"/>
        <v>-10.63843963409964</v>
      </c>
      <c r="N74" s="237">
        <f t="shared" si="5"/>
        <v>0.1837030941998279</v>
      </c>
      <c r="O74" s="237">
        <f t="shared" si="5"/>
        <v>3.967768469399431</v>
      </c>
      <c r="P74" s="237">
        <f t="shared" si="5"/>
        <v>5.6649854436998766</v>
      </c>
      <c r="Q74" s="237">
        <f t="shared" si="2"/>
        <v>1.0390150977002293</v>
      </c>
      <c r="R74" s="237">
        <f t="shared" si="6"/>
        <v>2.2049236571998705</v>
      </c>
      <c r="S74" s="237">
        <f t="shared" si="10"/>
        <v>-3.561079579099257</v>
      </c>
      <c r="T74" s="237">
        <f t="shared" si="6"/>
        <v>1.9608696188997783</v>
      </c>
      <c r="U74" s="237">
        <f t="shared" si="6"/>
        <v>2.7564499296991585</v>
      </c>
      <c r="V74" s="237">
        <f t="shared" si="3"/>
        <v>0.3830137991995315</v>
      </c>
      <c r="W74" s="3" t="s">
        <v>268</v>
      </c>
    </row>
    <row r="75" spans="1:23" ht="11.85" customHeight="1">
      <c r="A75" s="2" t="s">
        <v>270</v>
      </c>
      <c r="B75" s="237">
        <f t="shared" si="7"/>
        <v>7.734510557899128</v>
      </c>
      <c r="C75" s="237">
        <f t="shared" si="7"/>
        <v>0.45849726459927354</v>
      </c>
      <c r="D75" s="237">
        <f t="shared" si="7"/>
        <v>0.9837001363998041</v>
      </c>
      <c r="E75" s="237">
        <f t="shared" si="7"/>
        <v>-2.6164645642000863</v>
      </c>
      <c r="F75" s="237">
        <f t="shared" si="7"/>
        <v>2.0385159844999947</v>
      </c>
      <c r="G75" s="237">
        <f t="shared" si="7"/>
        <v>4.429387977699832</v>
      </c>
      <c r="H75" s="237">
        <f t="shared" si="9"/>
        <v>5.210102105000388</v>
      </c>
      <c r="I75" s="237">
        <f t="shared" si="7"/>
        <v>4.062836998899471</v>
      </c>
      <c r="J75" s="237">
        <f t="shared" si="7"/>
        <v>-0.6567911878997847</v>
      </c>
      <c r="K75" s="237">
        <f t="shared" si="7"/>
        <v>4.8772390784000095</v>
      </c>
      <c r="L75" s="237">
        <f t="shared" si="1"/>
        <v>1.0481319626994008</v>
      </c>
      <c r="M75" s="237">
        <f t="shared" si="5"/>
        <v>2.454500403599951</v>
      </c>
      <c r="N75" s="237">
        <f t="shared" si="5"/>
        <v>0.3987862569999976</v>
      </c>
      <c r="O75" s="237">
        <f t="shared" si="5"/>
        <v>1.1437490886006856</v>
      </c>
      <c r="P75" s="237">
        <f t="shared" si="5"/>
        <v>1.113034922299832</v>
      </c>
      <c r="Q75" s="237">
        <f t="shared" si="2"/>
        <v>0.9059195559996596</v>
      </c>
      <c r="R75" s="237">
        <f t="shared" si="6"/>
        <v>2.4463401869995494</v>
      </c>
      <c r="S75" s="237">
        <f t="shared" si="10"/>
        <v>-0.31308934829993973</v>
      </c>
      <c r="T75" s="237">
        <f t="shared" si="6"/>
        <v>0.20770162659978553</v>
      </c>
      <c r="U75" s="237">
        <f t="shared" si="6"/>
        <v>1.301128048100054</v>
      </c>
      <c r="V75" s="237">
        <f t="shared" si="3"/>
        <v>1.5621954699996081</v>
      </c>
      <c r="W75" s="3" t="s">
        <v>270</v>
      </c>
    </row>
    <row r="76" spans="1:23" ht="11.85" customHeight="1">
      <c r="A76" s="2" t="s">
        <v>272</v>
      </c>
      <c r="B76" s="237">
        <f t="shared" si="7"/>
        <v>6.876711849000841</v>
      </c>
      <c r="C76" s="237">
        <f t="shared" si="7"/>
        <v>-5.541796221099801</v>
      </c>
      <c r="D76" s="237">
        <f t="shared" si="7"/>
        <v>-7.721527776200261</v>
      </c>
      <c r="E76" s="237">
        <f t="shared" si="7"/>
        <v>2.4074162405004813</v>
      </c>
      <c r="F76" s="237">
        <f t="shared" si="7"/>
        <v>-3.1892465672004278</v>
      </c>
      <c r="G76" s="237">
        <f t="shared" si="7"/>
        <v>-4.8042908126995485</v>
      </c>
      <c r="H76" s="237">
        <f t="shared" si="9"/>
        <v>1.9998972822995995</v>
      </c>
      <c r="I76" s="237">
        <f t="shared" si="7"/>
        <v>-17.37590368909966</v>
      </c>
      <c r="J76" s="237">
        <f t="shared" si="7"/>
        <v>-45.43758887679984</v>
      </c>
      <c r="K76" s="237">
        <f t="shared" si="7"/>
        <v>3.704703984700245</v>
      </c>
      <c r="L76" s="237">
        <f t="shared" si="1"/>
        <v>-1.990784639799955</v>
      </c>
      <c r="M76" s="237">
        <f t="shared" si="5"/>
        <v>1.4316118010999759</v>
      </c>
      <c r="N76" s="237">
        <f t="shared" si="5"/>
        <v>-0.2146345666994307</v>
      </c>
      <c r="O76" s="237">
        <f t="shared" si="5"/>
        <v>0.7678862328000662</v>
      </c>
      <c r="P76" s="237">
        <f t="shared" si="5"/>
        <v>-12.300235911600083</v>
      </c>
      <c r="Q76" s="237">
        <f t="shared" si="2"/>
        <v>-3.157565767799767</v>
      </c>
      <c r="R76" s="237">
        <f t="shared" si="6"/>
        <v>2.1026161826006984</v>
      </c>
      <c r="S76" s="237">
        <f t="shared" si="10"/>
        <v>-8.937528858100023</v>
      </c>
      <c r="T76" s="237">
        <f t="shared" si="6"/>
        <v>0.7799591969999682</v>
      </c>
      <c r="U76" s="237">
        <f t="shared" si="6"/>
        <v>-11.590806704799363</v>
      </c>
      <c r="V76" s="237">
        <f t="shared" si="3"/>
        <v>-3.8807030347994385</v>
      </c>
      <c r="W76" s="3" t="s">
        <v>272</v>
      </c>
    </row>
    <row r="77" spans="1:23" ht="11.85" customHeight="1">
      <c r="A77" s="2" t="s">
        <v>275</v>
      </c>
      <c r="B77" s="237">
        <f t="shared" si="7"/>
        <v>5.121116735099804</v>
      </c>
      <c r="C77" s="237">
        <f t="shared" si="7"/>
        <v>4.401090787300248</v>
      </c>
      <c r="D77" s="237">
        <f t="shared" si="7"/>
        <v>5.489571817199916</v>
      </c>
      <c r="E77" s="237">
        <f t="shared" si="7"/>
        <v>0.5086296894994433</v>
      </c>
      <c r="F77" s="237">
        <f t="shared" si="7"/>
        <v>2.025324430699854</v>
      </c>
      <c r="G77" s="237">
        <f t="shared" si="7"/>
        <v>3.3824013945998814</v>
      </c>
      <c r="H77" s="237">
        <f t="shared" si="9"/>
        <v>2.4270647857998995</v>
      </c>
      <c r="I77" s="237">
        <f t="shared" si="7"/>
        <v>6.3890023043000355</v>
      </c>
      <c r="J77" s="237">
        <f t="shared" si="7"/>
        <v>-0.12181672209999306</v>
      </c>
      <c r="K77" s="237">
        <f t="shared" si="7"/>
        <v>4.077331450399967</v>
      </c>
      <c r="L77" s="237">
        <f t="shared" si="1"/>
        <v>1.2910185869004493</v>
      </c>
      <c r="M77" s="237">
        <f t="shared" si="5"/>
        <v>-0.0024172037999790064</v>
      </c>
      <c r="N77" s="237">
        <f t="shared" si="5"/>
        <v>1.108864621499933</v>
      </c>
      <c r="O77" s="237">
        <f t="shared" si="5"/>
        <v>1.7770779799994472</v>
      </c>
      <c r="P77" s="237">
        <f t="shared" si="5"/>
        <v>2.165710067900008</v>
      </c>
      <c r="Q77" s="237">
        <f t="shared" si="2"/>
        <v>1.640608050699413</v>
      </c>
      <c r="R77" s="237">
        <f t="shared" si="6"/>
        <v>1.4430896092995198</v>
      </c>
      <c r="S77" s="237">
        <f t="shared" si="10"/>
        <v>2.5553955626000118</v>
      </c>
      <c r="T77" s="237">
        <f t="shared" si="6"/>
        <v>2.064680950299845</v>
      </c>
      <c r="U77" s="237">
        <f t="shared" si="6"/>
        <v>0.019340291099950946</v>
      </c>
      <c r="V77" s="237">
        <f t="shared" si="3"/>
        <v>2.827114621100165</v>
      </c>
      <c r="W77" s="3" t="s">
        <v>275</v>
      </c>
    </row>
    <row r="78" spans="1:23" ht="11.85" customHeight="1">
      <c r="A78" s="2" t="s">
        <v>277</v>
      </c>
      <c r="B78" s="237">
        <f t="shared" si="7"/>
        <v>-5.61595221240033</v>
      </c>
      <c r="C78" s="237">
        <f t="shared" si="7"/>
        <v>1.3507428710001932</v>
      </c>
      <c r="D78" s="237">
        <f t="shared" si="7"/>
        <v>2.686072496500188</v>
      </c>
      <c r="E78" s="237">
        <f t="shared" si="7"/>
        <v>-1.4773689130998662</v>
      </c>
      <c r="F78" s="237">
        <f t="shared" si="7"/>
        <v>2.5641006895001226</v>
      </c>
      <c r="G78" s="237">
        <f t="shared" si="7"/>
        <v>4.073228626800017</v>
      </c>
      <c r="H78" s="10" t="s">
        <v>298</v>
      </c>
      <c r="I78" s="10" t="s">
        <v>298</v>
      </c>
      <c r="J78" s="10" t="s">
        <v>298</v>
      </c>
      <c r="K78" s="10" t="s">
        <v>298</v>
      </c>
      <c r="L78" s="237">
        <f t="shared" si="1"/>
        <v>0.8296552099997427</v>
      </c>
      <c r="M78" s="10" t="s">
        <v>298</v>
      </c>
      <c r="N78" s="10" t="s">
        <v>298</v>
      </c>
      <c r="O78" s="10" t="s">
        <v>298</v>
      </c>
      <c r="P78" s="10" t="s">
        <v>298</v>
      </c>
      <c r="Q78" s="237">
        <f t="shared" si="2"/>
        <v>3.3623923758006242</v>
      </c>
      <c r="R78" s="10" t="s">
        <v>298</v>
      </c>
      <c r="S78" s="10" t="s">
        <v>298</v>
      </c>
      <c r="T78" s="10" t="s">
        <v>298</v>
      </c>
      <c r="U78" s="10" t="s">
        <v>298</v>
      </c>
      <c r="V78" s="237">
        <f t="shared" si="3"/>
        <v>2.0835646174001283</v>
      </c>
      <c r="W78" s="3" t="s">
        <v>277</v>
      </c>
    </row>
    <row r="79" ht="11.85" customHeight="1"/>
    <row r="80" ht="11.85" customHeight="1"/>
    <row r="81" ht="11.85" customHeight="1"/>
    <row r="82" ht="11.85" customHeight="1"/>
    <row r="83" ht="11.85" customHeight="1"/>
    <row r="84" ht="11.85" customHeight="1"/>
    <row r="85" ht="11.85" customHeight="1"/>
    <row r="86" ht="11.85" customHeight="1"/>
    <row r="87" ht="11.85" customHeight="1"/>
    <row r="88" ht="11.85" customHeight="1"/>
    <row r="89" ht="11.85" customHeight="1"/>
    <row r="90" ht="11.85" customHeight="1"/>
    <row r="91" ht="11.85" customHeight="1"/>
    <row r="92" ht="11.85" customHeight="1"/>
    <row r="93" ht="11.85" customHeight="1"/>
    <row r="94" ht="11.85" customHeight="1"/>
    <row r="95" ht="11.85" customHeight="1"/>
    <row r="96" ht="11.85" customHeight="1"/>
    <row r="97" ht="11.85" customHeight="1"/>
    <row r="98" ht="11.85" customHeight="1"/>
    <row r="99" ht="11.85" customHeight="1"/>
    <row r="100" ht="11.85" customHeight="1"/>
    <row r="101" ht="11.85" customHeight="1"/>
    <row r="102" ht="11.85" customHeight="1"/>
    <row r="103" ht="11.85" customHeight="1"/>
    <row r="104" ht="11.85" customHeight="1"/>
    <row r="105" ht="11.85" customHeight="1"/>
    <row r="106" ht="11.85" customHeight="1"/>
    <row r="107" ht="11.85" customHeight="1"/>
    <row r="108" ht="11.85" customHeight="1"/>
    <row r="109" ht="11.85" customHeight="1"/>
    <row r="110" ht="11.85" customHeight="1"/>
    <row r="111" ht="11.85" customHeight="1"/>
    <row r="112" ht="11.85" customHeight="1"/>
    <row r="113" ht="11.85" customHeight="1"/>
    <row r="114" ht="11.85" customHeight="1"/>
    <row r="115" ht="11.85" customHeight="1"/>
    <row r="116" ht="11.85" customHeight="1"/>
    <row r="117" ht="11.85" customHeight="1"/>
    <row r="118" ht="11.85" customHeight="1"/>
    <row r="119" ht="11.85" customHeight="1"/>
    <row r="120" ht="11.85" customHeight="1"/>
    <row r="121" ht="11.85" customHeight="1"/>
    <row r="122" ht="11.85" customHeight="1"/>
    <row r="123" ht="11.85" customHeight="1"/>
    <row r="124" ht="11.85" customHeight="1"/>
    <row r="125" ht="11.85" customHeight="1"/>
    <row r="126" ht="11.85" customHeight="1"/>
    <row r="127" ht="11.85" customHeight="1"/>
    <row r="128" ht="11.85" customHeight="1"/>
    <row r="129" ht="11.85" customHeight="1"/>
    <row r="130" ht="11.85" customHeight="1"/>
    <row r="131" ht="11.85" customHeight="1"/>
    <row r="132" ht="11.85" customHeight="1"/>
    <row r="133" ht="11.85" customHeight="1"/>
    <row r="134" ht="11.85" customHeight="1"/>
    <row r="135" ht="11.85" customHeight="1"/>
    <row r="136" ht="11.85" customHeight="1"/>
    <row r="137" ht="11.85" customHeight="1"/>
    <row r="138" ht="11.85" customHeight="1"/>
    <row r="139" ht="11.85" customHeight="1"/>
    <row r="140" ht="11.85" customHeight="1"/>
    <row r="141" ht="11.85" customHeight="1"/>
    <row r="142" ht="11.85" customHeight="1"/>
    <row r="143" ht="11.85" customHeight="1"/>
    <row r="144" ht="11.85" customHeight="1"/>
    <row r="145" ht="11.85" customHeight="1"/>
    <row r="146" ht="11.85" customHeight="1"/>
    <row r="147" ht="11.85" customHeight="1"/>
    <row r="148" ht="11.85" customHeight="1"/>
    <row r="149" ht="11.85" customHeight="1"/>
    <row r="150" ht="11.85" customHeight="1"/>
    <row r="151" ht="11.85" customHeight="1"/>
    <row r="152" ht="11.85" customHeight="1"/>
    <row r="153" ht="11.85" customHeight="1"/>
    <row r="154" ht="11.85" customHeight="1"/>
    <row r="155" ht="11.85" customHeight="1"/>
    <row r="156" ht="11.85" customHeight="1"/>
    <row r="157" ht="11.85" customHeight="1"/>
    <row r="158" ht="11.85" customHeight="1"/>
    <row r="159" ht="11.85" customHeight="1"/>
    <row r="160" ht="11.85" customHeight="1"/>
    <row r="161" ht="11.85" customHeight="1"/>
    <row r="162" ht="11.85" customHeight="1"/>
    <row r="163" ht="11.85" customHeight="1"/>
    <row r="164" ht="11.85" customHeight="1"/>
    <row r="165" ht="11.85" customHeight="1"/>
    <row r="166" ht="11.85" customHeight="1"/>
    <row r="167" ht="11.85" customHeight="1"/>
    <row r="168" ht="11.85" customHeight="1"/>
    <row r="169" ht="11.85" customHeight="1"/>
    <row r="170" ht="11.85" customHeight="1"/>
    <row r="171" ht="11.85" customHeight="1"/>
    <row r="172" ht="11.85" customHeight="1"/>
    <row r="173" ht="11.85" customHeight="1"/>
    <row r="174" ht="11.85" customHeight="1"/>
    <row r="175" ht="11.85" customHeight="1"/>
    <row r="176" ht="11.85" customHeight="1"/>
    <row r="177" ht="11.85" customHeight="1"/>
    <row r="178" ht="11.85" customHeight="1"/>
    <row r="179" ht="11.85" customHeight="1"/>
    <row r="180" ht="11.85" customHeight="1"/>
    <row r="181" ht="11.85" customHeight="1"/>
    <row r="182" ht="11.85" customHeight="1"/>
    <row r="183" ht="11.85" customHeight="1"/>
    <row r="184" ht="11.85" customHeight="1"/>
    <row r="185" ht="11.85" customHeight="1"/>
    <row r="186" ht="11.85" customHeight="1"/>
    <row r="187" ht="11.85" customHeight="1"/>
    <row r="188" ht="11.85" customHeight="1"/>
    <row r="189" ht="11.85" customHeight="1"/>
    <row r="190" ht="11.85" customHeight="1"/>
    <row r="191" ht="11.85" customHeight="1"/>
    <row r="192" ht="11.85" customHeight="1"/>
    <row r="193" ht="11.85" customHeight="1"/>
    <row r="194" ht="11.85" customHeight="1"/>
    <row r="195" ht="11.85" customHeight="1"/>
    <row r="196" ht="11.85" customHeight="1"/>
    <row r="197" ht="11.85" customHeight="1"/>
    <row r="198" ht="11.85" customHeight="1"/>
    <row r="199" ht="11.85" customHeight="1"/>
    <row r="200" ht="11.85" customHeight="1"/>
    <row r="201" ht="11.85" customHeight="1"/>
    <row r="202" ht="11.85" customHeight="1"/>
    <row r="203" ht="11.85" customHeight="1"/>
    <row r="204" ht="11.85" customHeight="1"/>
    <row r="205" ht="11.85" customHeight="1"/>
    <row r="206" ht="11.85" customHeight="1"/>
    <row r="207" ht="11.85" customHeight="1"/>
    <row r="208" ht="11.85" customHeight="1"/>
    <row r="209" ht="11.85" customHeight="1"/>
    <row r="210" ht="11.85" customHeight="1"/>
    <row r="211" ht="11.85" customHeight="1"/>
    <row r="212" ht="11.85" customHeight="1"/>
    <row r="213" ht="11.85" customHeight="1"/>
    <row r="214" ht="11.85" customHeight="1"/>
    <row r="215" ht="11.85" customHeight="1"/>
    <row r="216" ht="11.85" customHeight="1"/>
    <row r="217" ht="11.85" customHeight="1"/>
    <row r="218" ht="11.85" customHeight="1"/>
    <row r="219" ht="11.85" customHeight="1"/>
    <row r="220" ht="11.85" customHeight="1"/>
    <row r="221" ht="11.85" customHeight="1"/>
    <row r="222" ht="11.85" customHeight="1"/>
    <row r="223" ht="11.85" customHeight="1"/>
    <row r="224" ht="11.85" customHeight="1"/>
    <row r="225" ht="11.85" customHeight="1"/>
    <row r="226" ht="11.85" customHeight="1"/>
    <row r="227" ht="11.85" customHeight="1"/>
    <row r="228" ht="11.85" customHeight="1"/>
    <row r="229" ht="11.85" customHeight="1"/>
    <row r="230" ht="11.85" customHeight="1"/>
    <row r="231" ht="11.85" customHeight="1"/>
    <row r="232" ht="11.85" customHeight="1"/>
    <row r="233" ht="11.85" customHeight="1"/>
    <row r="234" ht="11.85" customHeight="1"/>
    <row r="235" ht="11.85" customHeight="1"/>
    <row r="236" ht="11.85" customHeight="1"/>
    <row r="237" ht="11.85" customHeight="1"/>
    <row r="238" ht="11.85" customHeight="1"/>
    <row r="239" ht="11.85" customHeight="1"/>
    <row r="240" ht="11.85" customHeight="1"/>
    <row r="241" ht="11.85" customHeight="1"/>
    <row r="242" ht="11.85" customHeight="1"/>
    <row r="243" ht="11.85" customHeight="1"/>
    <row r="244" ht="11.85" customHeight="1"/>
    <row r="245" ht="11.85" customHeight="1"/>
    <row r="246" ht="11.85" customHeight="1"/>
    <row r="247" ht="11.85" customHeight="1"/>
    <row r="248" ht="11.85" customHeight="1"/>
    <row r="249" ht="11.85" customHeight="1"/>
    <row r="250" ht="11.85" customHeight="1"/>
    <row r="251" ht="11.85" customHeight="1"/>
    <row r="252" ht="11.85" customHeight="1"/>
    <row r="253" ht="11.85" customHeight="1"/>
    <row r="254" ht="11.85" customHeight="1"/>
    <row r="255" ht="11.85" customHeight="1"/>
    <row r="256" ht="11.85" customHeight="1"/>
    <row r="257" ht="11.85" customHeight="1"/>
    <row r="258" ht="11.85" customHeight="1"/>
    <row r="259" ht="11.85" customHeight="1"/>
    <row r="260" ht="11.85" customHeight="1"/>
    <row r="261" ht="11.85" customHeight="1"/>
    <row r="262" ht="11.85" customHeight="1"/>
    <row r="263" ht="11.85" customHeight="1"/>
    <row r="264" ht="11.85" customHeight="1"/>
    <row r="265" ht="11.85" customHeight="1"/>
    <row r="266" ht="11.85" customHeight="1"/>
    <row r="267" ht="11.85" customHeight="1"/>
    <row r="268" ht="11.85" customHeight="1"/>
    <row r="269" ht="11.85" customHeight="1"/>
    <row r="270" ht="11.85" customHeight="1"/>
    <row r="271" ht="11.85" customHeight="1"/>
    <row r="272" ht="11.85" customHeight="1"/>
    <row r="273" ht="11.85" customHeight="1"/>
    <row r="274" ht="11.85" customHeight="1"/>
    <row r="275" ht="11.85" customHeight="1"/>
    <row r="276" ht="11.85" customHeight="1"/>
    <row r="277" ht="11.85" customHeight="1"/>
    <row r="278" ht="11.85" customHeight="1"/>
    <row r="279" ht="11.85" customHeight="1"/>
    <row r="280" ht="11.85" customHeight="1"/>
    <row r="281" ht="11.85" customHeight="1"/>
    <row r="282" ht="11.85" customHeight="1"/>
    <row r="283" ht="11.85" customHeight="1"/>
    <row r="284" ht="11.85" customHeight="1"/>
    <row r="285" ht="11.85" customHeight="1"/>
    <row r="286" ht="11.85" customHeight="1"/>
    <row r="287" ht="11.85" customHeight="1"/>
    <row r="288" ht="11.85" customHeight="1"/>
    <row r="289" ht="11.85" customHeight="1"/>
    <row r="290" ht="11.85" customHeight="1"/>
    <row r="291" ht="11.85" customHeight="1"/>
    <row r="292" ht="11.85" customHeight="1"/>
    <row r="293" ht="11.85" customHeight="1"/>
    <row r="294" ht="11.85" customHeight="1"/>
    <row r="295" ht="11.85" customHeight="1"/>
    <row r="296" ht="11.85" customHeight="1"/>
    <row r="297" ht="11.85" customHeight="1"/>
    <row r="298" ht="11.85" customHeight="1"/>
    <row r="299" ht="11.85" customHeight="1"/>
    <row r="300" ht="11.85" customHeight="1"/>
    <row r="301" ht="11.85" customHeight="1"/>
    <row r="302" ht="11.85" customHeight="1"/>
    <row r="303" ht="11.85" customHeight="1"/>
    <row r="304" ht="11.85" customHeight="1"/>
    <row r="305" ht="11.85" customHeight="1"/>
    <row r="306" ht="11.85" customHeight="1"/>
    <row r="307" ht="11.85" customHeight="1"/>
    <row r="308" ht="11.85" customHeight="1"/>
    <row r="309" ht="11.85" customHeight="1"/>
    <row r="310" ht="11.85" customHeight="1"/>
    <row r="311" ht="11.85" customHeight="1"/>
    <row r="312" ht="11.85" customHeight="1"/>
    <row r="313" ht="11.85" customHeight="1"/>
    <row r="314" ht="11.85" customHeight="1"/>
    <row r="315" ht="11.85" customHeight="1"/>
    <row r="316" ht="11.85" customHeight="1"/>
    <row r="317" ht="11.85" customHeight="1"/>
    <row r="318" ht="11.85" customHeight="1"/>
    <row r="319" ht="11.85" customHeight="1"/>
    <row r="320" ht="11.85" customHeight="1"/>
    <row r="321" ht="11.85" customHeight="1"/>
    <row r="322" ht="11.85" customHeight="1"/>
    <row r="323" ht="11.85" customHeight="1"/>
    <row r="324" ht="11.85" customHeight="1"/>
    <row r="325" ht="11.85" customHeight="1"/>
    <row r="326" ht="11.85" customHeight="1"/>
    <row r="327" ht="11.85" customHeight="1"/>
  </sheetData>
  <mergeCells count="31">
    <mergeCell ref="B7:B9"/>
    <mergeCell ref="L11:W11"/>
    <mergeCell ref="M8:M9"/>
    <mergeCell ref="W6:W9"/>
    <mergeCell ref="H8:H9"/>
    <mergeCell ref="L8:L9"/>
    <mergeCell ref="V7:V9"/>
    <mergeCell ref="A46:K46"/>
    <mergeCell ref="L46:W46"/>
    <mergeCell ref="T8:T9"/>
    <mergeCell ref="U8:U9"/>
    <mergeCell ref="A6:A9"/>
    <mergeCell ref="A11:K11"/>
    <mergeCell ref="L6:V6"/>
    <mergeCell ref="I8:I9"/>
    <mergeCell ref="R8:R9"/>
    <mergeCell ref="J8:J9"/>
    <mergeCell ref="F7:F9"/>
    <mergeCell ref="K8:K9"/>
    <mergeCell ref="B6:K6"/>
    <mergeCell ref="Q8:Q9"/>
    <mergeCell ref="N8:N9"/>
    <mergeCell ref="G8:G9"/>
    <mergeCell ref="Q7:U7"/>
    <mergeCell ref="D8:E8"/>
    <mergeCell ref="C8:C9"/>
    <mergeCell ref="L7:P7"/>
    <mergeCell ref="G7:K7"/>
    <mergeCell ref="O8:O9"/>
    <mergeCell ref="P8:P9"/>
    <mergeCell ref="S8:S9"/>
  </mergeCells>
  <printOptions horizontalCentered="1"/>
  <pageMargins left="0.7086614173228347" right="0.7086614173228347" top="0.5905511811023623" bottom="0.7086614173228347" header="0.07874015748031496" footer="0.07874015748031496"/>
  <pageSetup horizontalDpi="600" verticalDpi="600" orientation="portrait" paperSize="9" scale="82" r:id="rId1"/>
  <headerFooter differentOddEven="1">
    <oddHeader>&amp;C12</oddHeader>
    <evenHeader>&amp;C13</evenHeader>
  </headerFooter>
  <colBreaks count="1" manualBreakCount="1">
    <brk id="11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78"/>
  <sheetViews>
    <sheetView workbookViewId="0" topLeftCell="A1">
      <pane ySplit="9" topLeftCell="A10" activePane="bottomLeft" state="frozen"/>
      <selection pane="topLeft" activeCell="E29" sqref="E29"/>
      <selection pane="bottomLeft" activeCell="X1" sqref="X1"/>
    </sheetView>
  </sheetViews>
  <sheetFormatPr defaultColWidth="9.57421875" defaultRowHeight="12.75" customHeight="1"/>
  <cols>
    <col min="1" max="1" width="5.140625" style="35" customWidth="1"/>
    <col min="2" max="2" width="9.421875" style="35" customWidth="1"/>
    <col min="3" max="6" width="8.421875" style="35" customWidth="1"/>
    <col min="7" max="7" width="7.8515625" style="35" customWidth="1"/>
    <col min="8" max="8" width="10.00390625" style="35" customWidth="1"/>
    <col min="9" max="10" width="7.8515625" style="35" customWidth="1"/>
    <col min="11" max="11" width="10.00390625" style="42" customWidth="1"/>
    <col min="12" max="12" width="7.8515625" style="35" customWidth="1"/>
    <col min="13" max="13" width="9.7109375" style="35" customWidth="1"/>
    <col min="14" max="16" width="8.8515625" style="35" customWidth="1"/>
    <col min="17" max="17" width="7.8515625" style="35" customWidth="1"/>
    <col min="18" max="18" width="8.140625" style="35" customWidth="1"/>
    <col min="19" max="20" width="7.8515625" style="35" customWidth="1"/>
    <col min="21" max="21" width="10.140625" style="35" customWidth="1"/>
    <col min="22" max="22" width="8.421875" style="35" customWidth="1"/>
    <col min="23" max="23" width="5.140625" style="39" customWidth="1"/>
    <col min="24" max="16384" width="9.57421875" style="35" customWidth="1"/>
  </cols>
  <sheetData>
    <row r="1" spans="1:23" ht="7.5" customHeight="1">
      <c r="A1" s="37"/>
      <c r="W1" s="36"/>
    </row>
    <row r="2" ht="7.5" customHeight="1"/>
    <row r="3" spans="1:23" s="30" customFormat="1" ht="15.2" customHeight="1">
      <c r="A3" s="67"/>
      <c r="K3" s="31" t="s">
        <v>216</v>
      </c>
      <c r="L3" s="67" t="s">
        <v>280</v>
      </c>
      <c r="V3" s="67"/>
      <c r="W3" s="33"/>
    </row>
    <row r="4" spans="1:22" ht="7.5" customHeight="1">
      <c r="A4" s="38"/>
      <c r="E4" s="34"/>
      <c r="K4" s="61"/>
      <c r="V4" s="38"/>
    </row>
    <row r="5" spans="1:22" ht="4.7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</row>
    <row r="6" spans="1:23" ht="12.75" customHeight="1">
      <c r="A6" s="339" t="s">
        <v>0</v>
      </c>
      <c r="B6" s="352" t="s">
        <v>56</v>
      </c>
      <c r="C6" s="350"/>
      <c r="D6" s="350"/>
      <c r="E6" s="350"/>
      <c r="F6" s="350"/>
      <c r="G6" s="350"/>
      <c r="H6" s="350"/>
      <c r="I6" s="350"/>
      <c r="J6" s="350"/>
      <c r="K6" s="350"/>
      <c r="L6" s="349" t="s">
        <v>56</v>
      </c>
      <c r="M6" s="349"/>
      <c r="N6" s="349"/>
      <c r="O6" s="349"/>
      <c r="P6" s="349"/>
      <c r="Q6" s="350"/>
      <c r="R6" s="350"/>
      <c r="S6" s="350"/>
      <c r="T6" s="350"/>
      <c r="U6" s="350"/>
      <c r="V6" s="351"/>
      <c r="W6" s="361" t="s">
        <v>0</v>
      </c>
    </row>
    <row r="7" spans="1:23" ht="36" customHeight="1">
      <c r="A7" s="340"/>
      <c r="B7" s="346" t="s">
        <v>57</v>
      </c>
      <c r="C7" s="69" t="s">
        <v>62</v>
      </c>
      <c r="D7" s="70"/>
      <c r="E7" s="71"/>
      <c r="F7" s="346" t="s">
        <v>65</v>
      </c>
      <c r="G7" s="342" t="s">
        <v>287</v>
      </c>
      <c r="H7" s="343"/>
      <c r="I7" s="343"/>
      <c r="J7" s="343"/>
      <c r="K7" s="356"/>
      <c r="L7" s="343" t="s">
        <v>246</v>
      </c>
      <c r="M7" s="343"/>
      <c r="N7" s="343"/>
      <c r="O7" s="343"/>
      <c r="P7" s="345"/>
      <c r="Q7" s="356" t="s">
        <v>247</v>
      </c>
      <c r="R7" s="356"/>
      <c r="S7" s="356"/>
      <c r="T7" s="356"/>
      <c r="U7" s="356"/>
      <c r="V7" s="346" t="s">
        <v>66</v>
      </c>
      <c r="W7" s="362"/>
    </row>
    <row r="8" spans="1:23" ht="12.75" customHeight="1">
      <c r="A8" s="340"/>
      <c r="B8" s="348"/>
      <c r="C8" s="348" t="s">
        <v>59</v>
      </c>
      <c r="D8" s="349" t="s">
        <v>223</v>
      </c>
      <c r="E8" s="339"/>
      <c r="F8" s="348"/>
      <c r="G8" s="354" t="s">
        <v>59</v>
      </c>
      <c r="H8" s="346" t="s">
        <v>237</v>
      </c>
      <c r="I8" s="356" t="s">
        <v>238</v>
      </c>
      <c r="J8" s="354" t="s">
        <v>239</v>
      </c>
      <c r="K8" s="354" t="s">
        <v>248</v>
      </c>
      <c r="L8" s="357" t="s">
        <v>59</v>
      </c>
      <c r="M8" s="346" t="s">
        <v>240</v>
      </c>
      <c r="N8" s="346" t="s">
        <v>241</v>
      </c>
      <c r="O8" s="346" t="s">
        <v>242</v>
      </c>
      <c r="P8" s="348" t="s">
        <v>243</v>
      </c>
      <c r="Q8" s="346" t="s">
        <v>59</v>
      </c>
      <c r="R8" s="346" t="s">
        <v>244</v>
      </c>
      <c r="S8" s="346" t="s">
        <v>231</v>
      </c>
      <c r="T8" s="346" t="s">
        <v>245</v>
      </c>
      <c r="U8" s="346" t="s">
        <v>249</v>
      </c>
      <c r="V8" s="348"/>
      <c r="W8" s="362"/>
    </row>
    <row r="9" spans="1:25" ht="67.7" customHeight="1">
      <c r="A9" s="341"/>
      <c r="B9" s="347"/>
      <c r="C9" s="347"/>
      <c r="D9" s="65" t="s">
        <v>60</v>
      </c>
      <c r="E9" s="65" t="s">
        <v>58</v>
      </c>
      <c r="F9" s="347"/>
      <c r="G9" s="355"/>
      <c r="H9" s="347"/>
      <c r="I9" s="359"/>
      <c r="J9" s="355"/>
      <c r="K9" s="355"/>
      <c r="L9" s="358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63"/>
      <c r="Y9" s="353"/>
    </row>
    <row r="10" spans="1:25" ht="6.2" customHeight="1">
      <c r="A10" s="6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6"/>
      <c r="Y10" s="353"/>
    </row>
    <row r="11" spans="1:23" ht="9" customHeight="1">
      <c r="A11" s="338" t="s">
        <v>45</v>
      </c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 t="s">
        <v>45</v>
      </c>
      <c r="M11" s="360"/>
      <c r="N11" s="360"/>
      <c r="O11" s="360"/>
      <c r="P11" s="360"/>
      <c r="Q11" s="360"/>
      <c r="R11" s="360"/>
      <c r="S11" s="360"/>
      <c r="T11" s="360"/>
      <c r="U11" s="360"/>
      <c r="V11" s="338"/>
      <c r="W11" s="338"/>
    </row>
    <row r="12" spans="7:12" ht="6.2" customHeight="1">
      <c r="G12" s="133"/>
      <c r="I12" s="133"/>
      <c r="L12" s="133"/>
    </row>
    <row r="13" spans="1:24" ht="11.85" customHeight="1">
      <c r="A13" s="2" t="s">
        <v>138</v>
      </c>
      <c r="B13" s="9">
        <v>17468</v>
      </c>
      <c r="C13" s="9">
        <v>531626</v>
      </c>
      <c r="D13" s="9">
        <v>394020</v>
      </c>
      <c r="E13" s="9">
        <v>87011</v>
      </c>
      <c r="F13" s="9">
        <v>893902</v>
      </c>
      <c r="G13" s="133">
        <v>282834</v>
      </c>
      <c r="H13" s="9">
        <v>146544</v>
      </c>
      <c r="I13" s="9">
        <v>64907</v>
      </c>
      <c r="J13" s="9">
        <v>20618</v>
      </c>
      <c r="K13" s="9">
        <v>50765</v>
      </c>
      <c r="L13" s="9">
        <v>324981</v>
      </c>
      <c r="M13" s="9">
        <v>67870</v>
      </c>
      <c r="N13" s="9">
        <v>124765</v>
      </c>
      <c r="O13" s="9">
        <v>85037</v>
      </c>
      <c r="P13" s="9">
        <v>47309</v>
      </c>
      <c r="Q13" s="9">
        <v>286087</v>
      </c>
      <c r="R13" s="9">
        <v>98393</v>
      </c>
      <c r="S13" s="9">
        <v>57763</v>
      </c>
      <c r="T13" s="9">
        <v>72576</v>
      </c>
      <c r="U13" s="9">
        <v>57355</v>
      </c>
      <c r="V13" s="9">
        <f aca="true" t="shared" si="0" ref="V13:V30">B13+C13+F13</f>
        <v>1442996</v>
      </c>
      <c r="W13" s="3" t="s">
        <v>138</v>
      </c>
      <c r="X13" s="133"/>
    </row>
    <row r="14" spans="1:23" ht="11.85" customHeight="1">
      <c r="A14" s="2" t="s">
        <v>139</v>
      </c>
      <c r="B14" s="9">
        <v>17113</v>
      </c>
      <c r="C14" s="9">
        <v>553440</v>
      </c>
      <c r="D14" s="9">
        <v>397887</v>
      </c>
      <c r="E14" s="9">
        <v>103352</v>
      </c>
      <c r="F14" s="9">
        <v>976700</v>
      </c>
      <c r="G14" s="133">
        <v>298163</v>
      </c>
      <c r="H14" s="9">
        <v>152341</v>
      </c>
      <c r="I14" s="9">
        <v>65426</v>
      </c>
      <c r="J14" s="9">
        <v>22285</v>
      </c>
      <c r="K14" s="9">
        <v>58111</v>
      </c>
      <c r="L14" s="9">
        <v>360223</v>
      </c>
      <c r="M14" s="9">
        <v>72287</v>
      </c>
      <c r="N14" s="9">
        <v>141229</v>
      </c>
      <c r="O14" s="9">
        <v>94138</v>
      </c>
      <c r="P14" s="9">
        <v>52569</v>
      </c>
      <c r="Q14" s="9">
        <v>318314</v>
      </c>
      <c r="R14" s="9">
        <v>106444</v>
      </c>
      <c r="S14" s="9">
        <v>64132</v>
      </c>
      <c r="T14" s="9">
        <v>83236</v>
      </c>
      <c r="U14" s="9">
        <v>64502</v>
      </c>
      <c r="V14" s="9">
        <f t="shared" si="0"/>
        <v>1547253</v>
      </c>
      <c r="W14" s="3" t="s">
        <v>139</v>
      </c>
    </row>
    <row r="15" spans="1:23" ht="11.85" customHeight="1">
      <c r="A15" s="2" t="s">
        <v>140</v>
      </c>
      <c r="B15" s="9">
        <v>16836</v>
      </c>
      <c r="C15" s="9">
        <v>535886</v>
      </c>
      <c r="D15" s="9">
        <v>373318</v>
      </c>
      <c r="E15" s="9">
        <v>109008</v>
      </c>
      <c r="F15" s="9">
        <v>1035679</v>
      </c>
      <c r="G15" s="133">
        <v>308009</v>
      </c>
      <c r="H15" s="9">
        <v>156831</v>
      </c>
      <c r="I15" s="9">
        <v>65504</v>
      </c>
      <c r="J15" s="9">
        <v>23851</v>
      </c>
      <c r="K15" s="9">
        <v>61823</v>
      </c>
      <c r="L15" s="9">
        <v>395468</v>
      </c>
      <c r="M15" s="9">
        <v>80082</v>
      </c>
      <c r="N15" s="9">
        <v>157771</v>
      </c>
      <c r="O15" s="9">
        <v>103726</v>
      </c>
      <c r="P15" s="9">
        <v>53889</v>
      </c>
      <c r="Q15" s="9">
        <v>332202</v>
      </c>
      <c r="R15" s="9">
        <v>111027</v>
      </c>
      <c r="S15" s="9">
        <v>68062</v>
      </c>
      <c r="T15" s="9">
        <v>87783</v>
      </c>
      <c r="U15" s="9">
        <v>65330</v>
      </c>
      <c r="V15" s="9">
        <f t="shared" si="0"/>
        <v>1588401</v>
      </c>
      <c r="W15" s="3" t="s">
        <v>140</v>
      </c>
    </row>
    <row r="16" spans="1:23" ht="11.85" customHeight="1">
      <c r="A16" s="2" t="s">
        <v>141</v>
      </c>
      <c r="B16" s="9">
        <v>17848</v>
      </c>
      <c r="C16" s="9">
        <v>552469</v>
      </c>
      <c r="D16" s="9">
        <v>380633</v>
      </c>
      <c r="E16" s="9">
        <v>117502</v>
      </c>
      <c r="F16" s="9">
        <v>1081322</v>
      </c>
      <c r="G16" s="133">
        <v>321398</v>
      </c>
      <c r="H16" s="9">
        <v>166753</v>
      </c>
      <c r="I16" s="9">
        <v>66928</v>
      </c>
      <c r="J16" s="9">
        <v>25231</v>
      </c>
      <c r="K16" s="9">
        <v>62486</v>
      </c>
      <c r="L16" s="9">
        <v>410848</v>
      </c>
      <c r="M16" s="9">
        <v>79001</v>
      </c>
      <c r="N16" s="9">
        <v>171998</v>
      </c>
      <c r="O16" s="9">
        <v>105225</v>
      </c>
      <c r="P16" s="9">
        <v>54624</v>
      </c>
      <c r="Q16" s="9">
        <v>349076</v>
      </c>
      <c r="R16" s="9">
        <v>114227</v>
      </c>
      <c r="S16" s="9">
        <v>70308</v>
      </c>
      <c r="T16" s="9">
        <v>94357</v>
      </c>
      <c r="U16" s="9">
        <v>70184</v>
      </c>
      <c r="V16" s="9">
        <f t="shared" si="0"/>
        <v>1651639</v>
      </c>
      <c r="W16" s="3" t="s">
        <v>141</v>
      </c>
    </row>
    <row r="17" spans="1:23" ht="11.85" customHeight="1">
      <c r="A17" s="2" t="s">
        <v>142</v>
      </c>
      <c r="B17" s="9">
        <v>18860</v>
      </c>
      <c r="C17" s="9">
        <v>563989</v>
      </c>
      <c r="D17" s="9">
        <v>389128</v>
      </c>
      <c r="E17" s="9">
        <v>117928</v>
      </c>
      <c r="F17" s="9">
        <v>1133672</v>
      </c>
      <c r="G17" s="133">
        <v>336843</v>
      </c>
      <c r="H17" s="9">
        <v>176626</v>
      </c>
      <c r="I17" s="9">
        <v>68200</v>
      </c>
      <c r="J17" s="9">
        <v>25677</v>
      </c>
      <c r="K17" s="9">
        <v>66340</v>
      </c>
      <c r="L17" s="9">
        <v>431659</v>
      </c>
      <c r="M17" s="9">
        <v>78578</v>
      </c>
      <c r="N17" s="9">
        <v>185243</v>
      </c>
      <c r="O17" s="9">
        <v>110372</v>
      </c>
      <c r="P17" s="9">
        <v>57466</v>
      </c>
      <c r="Q17" s="9">
        <v>365170</v>
      </c>
      <c r="R17" s="9">
        <v>118137</v>
      </c>
      <c r="S17" s="9">
        <v>73860</v>
      </c>
      <c r="T17" s="9">
        <v>101088</v>
      </c>
      <c r="U17" s="9">
        <v>72085</v>
      </c>
      <c r="V17" s="9">
        <f t="shared" si="0"/>
        <v>1716521</v>
      </c>
      <c r="W17" s="3" t="s">
        <v>142</v>
      </c>
    </row>
    <row r="18" spans="1:23" ht="11.85" customHeight="1">
      <c r="A18" s="2" t="s">
        <v>143</v>
      </c>
      <c r="B18" s="9">
        <v>20024</v>
      </c>
      <c r="C18" s="9">
        <v>554432</v>
      </c>
      <c r="D18" s="9">
        <v>385417</v>
      </c>
      <c r="E18" s="9">
        <v>111837</v>
      </c>
      <c r="F18" s="9">
        <v>1167202</v>
      </c>
      <c r="G18" s="133">
        <v>338912</v>
      </c>
      <c r="H18" s="9">
        <v>177097</v>
      </c>
      <c r="I18" s="9">
        <v>68518</v>
      </c>
      <c r="J18" s="9">
        <v>25723</v>
      </c>
      <c r="K18" s="9">
        <v>67574</v>
      </c>
      <c r="L18" s="9">
        <v>450363</v>
      </c>
      <c r="M18" s="9">
        <v>82763</v>
      </c>
      <c r="N18" s="9">
        <v>192891</v>
      </c>
      <c r="O18" s="9">
        <v>113609</v>
      </c>
      <c r="P18" s="9">
        <v>61100</v>
      </c>
      <c r="Q18" s="9">
        <v>377927</v>
      </c>
      <c r="R18" s="9">
        <v>120013</v>
      </c>
      <c r="S18" s="9">
        <v>76179</v>
      </c>
      <c r="T18" s="9">
        <v>107565</v>
      </c>
      <c r="U18" s="9">
        <v>74170</v>
      </c>
      <c r="V18" s="9">
        <f t="shared" si="0"/>
        <v>1741658</v>
      </c>
      <c r="W18" s="3" t="s">
        <v>143</v>
      </c>
    </row>
    <row r="19" spans="1:23" ht="11.85" customHeight="1">
      <c r="A19" s="2" t="s">
        <v>144</v>
      </c>
      <c r="B19" s="9">
        <v>20227</v>
      </c>
      <c r="C19" s="9">
        <v>560460</v>
      </c>
      <c r="D19" s="9">
        <v>396719</v>
      </c>
      <c r="E19" s="9">
        <v>107622</v>
      </c>
      <c r="F19" s="9">
        <v>1198386</v>
      </c>
      <c r="G19" s="133">
        <v>353534</v>
      </c>
      <c r="H19" s="9">
        <v>180648</v>
      </c>
      <c r="I19" s="9">
        <v>72631</v>
      </c>
      <c r="J19" s="9">
        <v>26385</v>
      </c>
      <c r="K19" s="9">
        <v>73870</v>
      </c>
      <c r="L19" s="9">
        <v>460858</v>
      </c>
      <c r="M19" s="9">
        <v>85495</v>
      </c>
      <c r="N19" s="9">
        <v>196819</v>
      </c>
      <c r="O19" s="9">
        <v>114987</v>
      </c>
      <c r="P19" s="9">
        <v>63557</v>
      </c>
      <c r="Q19" s="9">
        <v>383994</v>
      </c>
      <c r="R19" s="9">
        <v>120613</v>
      </c>
      <c r="S19" s="9">
        <v>77965</v>
      </c>
      <c r="T19" s="9">
        <v>110000</v>
      </c>
      <c r="U19" s="9">
        <v>75416</v>
      </c>
      <c r="V19" s="9">
        <f t="shared" si="0"/>
        <v>1779073</v>
      </c>
      <c r="W19" s="3" t="s">
        <v>144</v>
      </c>
    </row>
    <row r="20" spans="1:23" ht="11.85" customHeight="1">
      <c r="A20" s="2" t="s">
        <v>145</v>
      </c>
      <c r="B20" s="9">
        <v>19647</v>
      </c>
      <c r="C20" s="9">
        <v>571783</v>
      </c>
      <c r="D20" s="9">
        <v>411140</v>
      </c>
      <c r="E20" s="9">
        <v>103216</v>
      </c>
      <c r="F20" s="9">
        <v>1234430</v>
      </c>
      <c r="G20" s="133">
        <v>374844</v>
      </c>
      <c r="H20" s="9">
        <v>190506</v>
      </c>
      <c r="I20" s="9">
        <v>73767</v>
      </c>
      <c r="J20" s="9">
        <v>27754</v>
      </c>
      <c r="K20" s="9">
        <v>82817</v>
      </c>
      <c r="L20" s="9">
        <v>469719</v>
      </c>
      <c r="M20" s="9">
        <v>83212</v>
      </c>
      <c r="N20" s="9">
        <v>199885</v>
      </c>
      <c r="O20" s="9">
        <v>118806</v>
      </c>
      <c r="P20" s="9">
        <v>67816</v>
      </c>
      <c r="Q20" s="9">
        <v>389867</v>
      </c>
      <c r="R20" s="9">
        <v>121290</v>
      </c>
      <c r="S20" s="9">
        <v>79244</v>
      </c>
      <c r="T20" s="9">
        <v>112793</v>
      </c>
      <c r="U20" s="9">
        <v>76540</v>
      </c>
      <c r="V20" s="9">
        <f t="shared" si="0"/>
        <v>1825860</v>
      </c>
      <c r="W20" s="3" t="s">
        <v>145</v>
      </c>
    </row>
    <row r="21" spans="1:23" ht="11.85" customHeight="1">
      <c r="A21" s="2" t="s">
        <v>146</v>
      </c>
      <c r="B21" s="9">
        <v>19738</v>
      </c>
      <c r="C21" s="9">
        <v>569537</v>
      </c>
      <c r="D21" s="9">
        <v>411785</v>
      </c>
      <c r="E21" s="9">
        <v>101737</v>
      </c>
      <c r="F21" s="9">
        <v>1267344</v>
      </c>
      <c r="G21" s="133">
        <v>373794</v>
      </c>
      <c r="H21" s="9">
        <v>186124</v>
      </c>
      <c r="I21" s="9">
        <v>75998</v>
      </c>
      <c r="J21" s="9">
        <v>28526</v>
      </c>
      <c r="K21" s="9">
        <v>83146</v>
      </c>
      <c r="L21" s="9">
        <v>494438</v>
      </c>
      <c r="M21" s="9">
        <v>99957</v>
      </c>
      <c r="N21" s="9">
        <v>198298</v>
      </c>
      <c r="O21" s="9">
        <v>125429</v>
      </c>
      <c r="P21" s="9">
        <v>70754</v>
      </c>
      <c r="Q21" s="9">
        <v>399112</v>
      </c>
      <c r="R21" s="9">
        <v>124018</v>
      </c>
      <c r="S21" s="9">
        <v>81577</v>
      </c>
      <c r="T21" s="9">
        <v>114608</v>
      </c>
      <c r="U21" s="9">
        <v>78909</v>
      </c>
      <c r="V21" s="9">
        <f t="shared" si="0"/>
        <v>1856619</v>
      </c>
      <c r="W21" s="3" t="s">
        <v>146</v>
      </c>
    </row>
    <row r="22" spans="1:23" ht="11.85" customHeight="1">
      <c r="A22" s="2" t="s">
        <v>3</v>
      </c>
      <c r="B22" s="9">
        <v>20981</v>
      </c>
      <c r="C22" s="9">
        <v>584479</v>
      </c>
      <c r="D22" s="9">
        <v>433333</v>
      </c>
      <c r="E22" s="9">
        <v>98046</v>
      </c>
      <c r="F22" s="9">
        <v>1296349</v>
      </c>
      <c r="G22" s="133">
        <v>389605</v>
      </c>
      <c r="H22" s="9">
        <v>193448</v>
      </c>
      <c r="I22" s="9">
        <v>78739</v>
      </c>
      <c r="J22" s="9">
        <v>30304</v>
      </c>
      <c r="K22" s="9">
        <v>87114</v>
      </c>
      <c r="L22" s="9">
        <v>498871</v>
      </c>
      <c r="M22" s="9">
        <v>85245</v>
      </c>
      <c r="N22" s="9">
        <v>206251</v>
      </c>
      <c r="O22" s="9">
        <v>131004</v>
      </c>
      <c r="P22" s="9">
        <v>76371</v>
      </c>
      <c r="Q22" s="9">
        <v>407873</v>
      </c>
      <c r="R22" s="9">
        <v>124884</v>
      </c>
      <c r="S22" s="9">
        <v>83058</v>
      </c>
      <c r="T22" s="9">
        <v>117780</v>
      </c>
      <c r="U22" s="9">
        <v>82151</v>
      </c>
      <c r="V22" s="9">
        <f t="shared" si="0"/>
        <v>1901809</v>
      </c>
      <c r="W22" s="3" t="s">
        <v>3</v>
      </c>
    </row>
    <row r="23" spans="1:23" ht="11.85" customHeight="1">
      <c r="A23" s="47">
        <v>2001</v>
      </c>
      <c r="B23" s="9">
        <v>23538</v>
      </c>
      <c r="C23" s="9">
        <v>588089</v>
      </c>
      <c r="D23" s="9">
        <v>441920</v>
      </c>
      <c r="E23" s="9">
        <v>93163</v>
      </c>
      <c r="F23" s="9">
        <v>1350949</v>
      </c>
      <c r="G23" s="133">
        <v>414417</v>
      </c>
      <c r="H23" s="9">
        <v>204924</v>
      </c>
      <c r="I23" s="9">
        <v>83058</v>
      </c>
      <c r="J23" s="9">
        <v>31209</v>
      </c>
      <c r="K23" s="9">
        <v>95226</v>
      </c>
      <c r="L23" s="9">
        <v>518993</v>
      </c>
      <c r="M23" s="9">
        <v>88076</v>
      </c>
      <c r="N23" s="9">
        <v>216527</v>
      </c>
      <c r="O23" s="9">
        <v>136044</v>
      </c>
      <c r="P23" s="9">
        <v>78346</v>
      </c>
      <c r="Q23" s="9">
        <v>417539</v>
      </c>
      <c r="R23" s="9">
        <v>126681</v>
      </c>
      <c r="S23" s="9">
        <v>85912</v>
      </c>
      <c r="T23" s="9">
        <v>121333</v>
      </c>
      <c r="U23" s="9">
        <v>83613</v>
      </c>
      <c r="V23" s="9">
        <f t="shared" si="0"/>
        <v>1962576</v>
      </c>
      <c r="W23" s="3" t="s">
        <v>38</v>
      </c>
    </row>
    <row r="24" spans="1:23" ht="11.85" customHeight="1">
      <c r="A24" s="47">
        <v>2002</v>
      </c>
      <c r="B24" s="9">
        <v>19794</v>
      </c>
      <c r="C24" s="9">
        <v>579836</v>
      </c>
      <c r="D24" s="9">
        <v>435006</v>
      </c>
      <c r="E24" s="9">
        <v>89431</v>
      </c>
      <c r="F24" s="9">
        <v>1387495</v>
      </c>
      <c r="G24" s="133">
        <v>421591</v>
      </c>
      <c r="H24" s="9">
        <v>208071</v>
      </c>
      <c r="I24" s="9">
        <v>85110</v>
      </c>
      <c r="J24" s="9">
        <v>30462</v>
      </c>
      <c r="K24" s="9">
        <v>97948</v>
      </c>
      <c r="L24" s="9">
        <v>534876</v>
      </c>
      <c r="M24" s="9">
        <v>94795</v>
      </c>
      <c r="N24" s="9">
        <v>223164</v>
      </c>
      <c r="O24" s="9">
        <v>136670</v>
      </c>
      <c r="P24" s="9">
        <v>80247</v>
      </c>
      <c r="Q24" s="9">
        <v>431028</v>
      </c>
      <c r="R24" s="9">
        <v>129062</v>
      </c>
      <c r="S24" s="9">
        <v>88764</v>
      </c>
      <c r="T24" s="9">
        <v>128746</v>
      </c>
      <c r="U24" s="9">
        <v>84456</v>
      </c>
      <c r="V24" s="9">
        <f t="shared" si="0"/>
        <v>1987125</v>
      </c>
      <c r="W24" s="3" t="s">
        <v>39</v>
      </c>
    </row>
    <row r="25" spans="1:23" ht="11.85" customHeight="1">
      <c r="A25" s="47">
        <v>2003</v>
      </c>
      <c r="B25" s="9">
        <v>18406</v>
      </c>
      <c r="C25" s="9">
        <v>579139</v>
      </c>
      <c r="D25" s="9">
        <v>438766</v>
      </c>
      <c r="E25" s="9">
        <v>85419</v>
      </c>
      <c r="F25" s="9">
        <v>1398979</v>
      </c>
      <c r="G25" s="133">
        <v>417222</v>
      </c>
      <c r="H25" s="9">
        <v>210862</v>
      </c>
      <c r="I25" s="9">
        <v>86402</v>
      </c>
      <c r="J25" s="9">
        <v>29997</v>
      </c>
      <c r="K25" s="9">
        <v>89961</v>
      </c>
      <c r="L25" s="9">
        <v>545426</v>
      </c>
      <c r="M25" s="9">
        <v>104732</v>
      </c>
      <c r="N25" s="9">
        <v>222879</v>
      </c>
      <c r="O25" s="9">
        <v>136243</v>
      </c>
      <c r="P25" s="9">
        <v>81572</v>
      </c>
      <c r="Q25" s="9">
        <v>436331</v>
      </c>
      <c r="R25" s="9">
        <v>130238</v>
      </c>
      <c r="S25" s="9">
        <v>89249</v>
      </c>
      <c r="T25" s="9">
        <v>130914</v>
      </c>
      <c r="U25" s="9">
        <v>85930</v>
      </c>
      <c r="V25" s="9">
        <f t="shared" si="0"/>
        <v>1996524</v>
      </c>
      <c r="W25" s="3" t="s">
        <v>40</v>
      </c>
    </row>
    <row r="26" spans="1:23" ht="11.85" customHeight="1">
      <c r="A26" s="47">
        <v>2004</v>
      </c>
      <c r="B26" s="9">
        <v>21518</v>
      </c>
      <c r="C26" s="9">
        <v>597415</v>
      </c>
      <c r="D26" s="9">
        <v>453270</v>
      </c>
      <c r="E26" s="9">
        <v>83134</v>
      </c>
      <c r="F26" s="9">
        <v>1430741</v>
      </c>
      <c r="G26" s="133">
        <v>427554</v>
      </c>
      <c r="H26" s="9">
        <v>211866</v>
      </c>
      <c r="I26" s="9">
        <v>88350</v>
      </c>
      <c r="J26" s="9">
        <v>30339</v>
      </c>
      <c r="K26" s="9">
        <v>96999</v>
      </c>
      <c r="L26" s="9">
        <v>558728</v>
      </c>
      <c r="M26" s="9">
        <v>116682</v>
      </c>
      <c r="N26" s="9">
        <v>224064</v>
      </c>
      <c r="O26" s="9">
        <v>133002</v>
      </c>
      <c r="P26" s="9">
        <v>84980</v>
      </c>
      <c r="Q26" s="9">
        <v>444459</v>
      </c>
      <c r="R26" s="9">
        <v>130177</v>
      </c>
      <c r="S26" s="9">
        <v>90961</v>
      </c>
      <c r="T26" s="9">
        <v>134886</v>
      </c>
      <c r="U26" s="9">
        <v>88435</v>
      </c>
      <c r="V26" s="9">
        <f t="shared" si="0"/>
        <v>2049674</v>
      </c>
      <c r="W26" s="3" t="s">
        <v>41</v>
      </c>
    </row>
    <row r="27" spans="1:23" ht="11.85" customHeight="1">
      <c r="A27" s="47">
        <v>2005</v>
      </c>
      <c r="B27" s="9">
        <v>16635</v>
      </c>
      <c r="C27" s="9">
        <v>603045</v>
      </c>
      <c r="D27" s="9">
        <v>459258</v>
      </c>
      <c r="E27" s="9">
        <v>80470</v>
      </c>
      <c r="F27" s="9">
        <v>1449978</v>
      </c>
      <c r="G27" s="133">
        <v>434359</v>
      </c>
      <c r="H27" s="9">
        <v>215330</v>
      </c>
      <c r="I27" s="9">
        <v>92328</v>
      </c>
      <c r="J27" s="9">
        <v>30683</v>
      </c>
      <c r="K27" s="9">
        <v>96018</v>
      </c>
      <c r="L27" s="9">
        <v>566452</v>
      </c>
      <c r="M27" s="9">
        <v>114222</v>
      </c>
      <c r="N27" s="9">
        <v>228103</v>
      </c>
      <c r="O27" s="9">
        <v>134959</v>
      </c>
      <c r="P27" s="9">
        <v>89168</v>
      </c>
      <c r="Q27" s="9">
        <v>449167</v>
      </c>
      <c r="R27" s="9">
        <v>130507</v>
      </c>
      <c r="S27" s="9">
        <v>91894</v>
      </c>
      <c r="T27" s="9">
        <v>136761</v>
      </c>
      <c r="U27" s="9">
        <v>90005</v>
      </c>
      <c r="V27" s="9">
        <f t="shared" si="0"/>
        <v>2069658</v>
      </c>
      <c r="W27" s="3" t="s">
        <v>43</v>
      </c>
    </row>
    <row r="28" spans="1:23" ht="11.85" customHeight="1">
      <c r="A28" s="47">
        <v>2006</v>
      </c>
      <c r="B28" s="9">
        <v>17592</v>
      </c>
      <c r="C28" s="9">
        <v>643361</v>
      </c>
      <c r="D28" s="9">
        <v>492752</v>
      </c>
      <c r="E28" s="9">
        <v>83210</v>
      </c>
      <c r="F28" s="9">
        <v>1496004</v>
      </c>
      <c r="G28" s="133">
        <v>452687</v>
      </c>
      <c r="H28" s="9">
        <v>221604</v>
      </c>
      <c r="I28" s="9">
        <v>98206</v>
      </c>
      <c r="J28" s="9">
        <v>31051</v>
      </c>
      <c r="K28" s="9">
        <v>101826</v>
      </c>
      <c r="L28" s="9">
        <v>586865</v>
      </c>
      <c r="M28" s="9">
        <v>113463</v>
      </c>
      <c r="N28" s="9">
        <v>240707</v>
      </c>
      <c r="O28" s="9">
        <v>140944</v>
      </c>
      <c r="P28" s="9">
        <v>91751</v>
      </c>
      <c r="Q28" s="9">
        <v>456452</v>
      </c>
      <c r="R28" s="9">
        <v>131921</v>
      </c>
      <c r="S28" s="9">
        <v>91889</v>
      </c>
      <c r="T28" s="9">
        <v>139690</v>
      </c>
      <c r="U28" s="9">
        <v>92952</v>
      </c>
      <c r="V28" s="9">
        <f t="shared" si="0"/>
        <v>2156957</v>
      </c>
      <c r="W28" s="3" t="s">
        <v>96</v>
      </c>
    </row>
    <row r="29" spans="1:23" ht="11.85" customHeight="1">
      <c r="A29" s="47">
        <v>2007</v>
      </c>
      <c r="B29" s="9">
        <v>19468</v>
      </c>
      <c r="C29" s="9">
        <v>680790</v>
      </c>
      <c r="D29" s="9">
        <v>521260</v>
      </c>
      <c r="E29" s="9">
        <v>87680</v>
      </c>
      <c r="F29" s="9">
        <v>1547572</v>
      </c>
      <c r="G29" s="133">
        <v>472395</v>
      </c>
      <c r="H29" s="9">
        <v>228736</v>
      </c>
      <c r="I29" s="9">
        <v>103510</v>
      </c>
      <c r="J29" s="9">
        <v>32972</v>
      </c>
      <c r="K29" s="9">
        <v>107177</v>
      </c>
      <c r="L29" s="9">
        <v>612053</v>
      </c>
      <c r="M29" s="9">
        <v>106990</v>
      </c>
      <c r="N29" s="9">
        <v>255670</v>
      </c>
      <c r="O29" s="9">
        <v>148275</v>
      </c>
      <c r="P29" s="9">
        <v>101118</v>
      </c>
      <c r="Q29" s="9">
        <v>463124</v>
      </c>
      <c r="R29" s="9">
        <v>133626</v>
      </c>
      <c r="S29" s="9">
        <v>94105</v>
      </c>
      <c r="T29" s="9">
        <v>141091</v>
      </c>
      <c r="U29" s="9">
        <v>94302</v>
      </c>
      <c r="V29" s="9">
        <f t="shared" si="0"/>
        <v>2247830</v>
      </c>
      <c r="W29" s="3" t="s">
        <v>98</v>
      </c>
    </row>
    <row r="30" spans="1:23" ht="11.85" customHeight="1">
      <c r="A30" s="47">
        <v>2008</v>
      </c>
      <c r="B30" s="9">
        <v>21348</v>
      </c>
      <c r="C30" s="9">
        <v>683699</v>
      </c>
      <c r="D30" s="9">
        <v>510560</v>
      </c>
      <c r="E30" s="9">
        <v>91548</v>
      </c>
      <c r="F30" s="9">
        <v>1584506</v>
      </c>
      <c r="G30" s="133">
        <v>482163</v>
      </c>
      <c r="H30" s="9">
        <v>236995</v>
      </c>
      <c r="I30" s="9">
        <v>106264</v>
      </c>
      <c r="J30" s="9">
        <v>32627</v>
      </c>
      <c r="K30" s="9">
        <v>106277</v>
      </c>
      <c r="L30" s="9">
        <v>622876</v>
      </c>
      <c r="M30" s="9">
        <v>98466</v>
      </c>
      <c r="N30" s="9">
        <v>265661</v>
      </c>
      <c r="O30" s="9">
        <v>153630</v>
      </c>
      <c r="P30" s="9">
        <v>105119</v>
      </c>
      <c r="Q30" s="9">
        <v>479467</v>
      </c>
      <c r="R30" s="9">
        <v>138102</v>
      </c>
      <c r="S30" s="9">
        <v>96603</v>
      </c>
      <c r="T30" s="9">
        <v>146848</v>
      </c>
      <c r="U30" s="9">
        <v>97914</v>
      </c>
      <c r="V30" s="9">
        <f t="shared" si="0"/>
        <v>2289553</v>
      </c>
      <c r="W30" s="3" t="s">
        <v>99</v>
      </c>
    </row>
    <row r="31" spans="1:23" ht="11.85" customHeight="1">
      <c r="A31" s="47">
        <v>2009</v>
      </c>
      <c r="B31" s="9">
        <v>17006</v>
      </c>
      <c r="C31" s="9">
        <v>604971</v>
      </c>
      <c r="D31" s="9">
        <v>432487</v>
      </c>
      <c r="E31" s="9">
        <v>91320</v>
      </c>
      <c r="F31" s="9">
        <v>1570857</v>
      </c>
      <c r="G31" s="133">
        <v>470280</v>
      </c>
      <c r="H31" s="9">
        <v>235113</v>
      </c>
      <c r="I31" s="9">
        <v>102292</v>
      </c>
      <c r="J31" s="9">
        <v>31125</v>
      </c>
      <c r="K31" s="9">
        <v>101750</v>
      </c>
      <c r="L31" s="9">
        <v>608163</v>
      </c>
      <c r="M31" s="9">
        <v>112160</v>
      </c>
      <c r="N31" s="9">
        <v>260505</v>
      </c>
      <c r="O31" s="9">
        <v>137167</v>
      </c>
      <c r="P31" s="9">
        <v>98331</v>
      </c>
      <c r="Q31" s="9">
        <v>492414</v>
      </c>
      <c r="R31" s="9">
        <v>143408</v>
      </c>
      <c r="S31" s="9">
        <v>100075</v>
      </c>
      <c r="T31" s="9">
        <v>154779</v>
      </c>
      <c r="U31" s="9">
        <v>94152</v>
      </c>
      <c r="V31" s="9">
        <f aca="true" t="shared" si="1" ref="V31:V36">B31+C31+F31</f>
        <v>2192834</v>
      </c>
      <c r="W31" s="3" t="s">
        <v>101</v>
      </c>
    </row>
    <row r="32" spans="1:23" ht="11.85" customHeight="1">
      <c r="A32" s="47">
        <v>2010</v>
      </c>
      <c r="B32" s="9">
        <v>20610</v>
      </c>
      <c r="C32" s="9">
        <v>688513</v>
      </c>
      <c r="D32" s="9">
        <v>505064</v>
      </c>
      <c r="E32" s="9">
        <v>99926</v>
      </c>
      <c r="F32" s="9">
        <v>1596561</v>
      </c>
      <c r="G32" s="133">
        <v>464000</v>
      </c>
      <c r="H32" s="9">
        <v>226901</v>
      </c>
      <c r="I32" s="9">
        <v>104762</v>
      </c>
      <c r="J32" s="9">
        <v>32686</v>
      </c>
      <c r="K32" s="9">
        <v>99651</v>
      </c>
      <c r="L32" s="9">
        <v>624895</v>
      </c>
      <c r="M32" s="9">
        <v>115217</v>
      </c>
      <c r="N32" s="9">
        <v>261874</v>
      </c>
      <c r="O32" s="9">
        <v>141967</v>
      </c>
      <c r="P32" s="9">
        <v>105837</v>
      </c>
      <c r="Q32" s="9">
        <v>507666</v>
      </c>
      <c r="R32" s="9">
        <v>146909</v>
      </c>
      <c r="S32" s="9">
        <v>103444</v>
      </c>
      <c r="T32" s="9">
        <v>161839</v>
      </c>
      <c r="U32" s="9">
        <v>95474</v>
      </c>
      <c r="V32" s="9">
        <f t="shared" si="1"/>
        <v>2305684</v>
      </c>
      <c r="W32" s="3" t="s">
        <v>103</v>
      </c>
    </row>
    <row r="33" spans="1:23" ht="11.85" customHeight="1">
      <c r="A33" s="47">
        <v>2011</v>
      </c>
      <c r="B33" s="9">
        <v>24512</v>
      </c>
      <c r="C33" s="9">
        <v>729119</v>
      </c>
      <c r="D33" s="9">
        <v>544988</v>
      </c>
      <c r="E33" s="9">
        <v>105972</v>
      </c>
      <c r="F33" s="9">
        <v>1664468</v>
      </c>
      <c r="G33" s="133">
        <v>489252</v>
      </c>
      <c r="H33" s="9">
        <v>238735</v>
      </c>
      <c r="I33" s="9">
        <v>107055</v>
      </c>
      <c r="J33" s="9">
        <v>34842</v>
      </c>
      <c r="K33" s="9">
        <v>108620</v>
      </c>
      <c r="L33" s="9">
        <v>651414</v>
      </c>
      <c r="M33" s="9">
        <v>116117</v>
      </c>
      <c r="N33" s="9">
        <v>277960</v>
      </c>
      <c r="O33" s="9">
        <v>144947</v>
      </c>
      <c r="P33" s="9">
        <v>112390</v>
      </c>
      <c r="Q33" s="9">
        <v>523802</v>
      </c>
      <c r="R33" s="9">
        <v>149980</v>
      </c>
      <c r="S33" s="9">
        <v>106998</v>
      </c>
      <c r="T33" s="9">
        <v>168457</v>
      </c>
      <c r="U33" s="9">
        <v>98367</v>
      </c>
      <c r="V33" s="9">
        <f t="shared" si="1"/>
        <v>2418099</v>
      </c>
      <c r="W33" s="3" t="s">
        <v>105</v>
      </c>
    </row>
    <row r="34" spans="1:23" ht="11.85" customHeight="1">
      <c r="A34" s="47">
        <v>2012</v>
      </c>
      <c r="B34" s="9">
        <v>23278</v>
      </c>
      <c r="C34" s="9">
        <v>749030</v>
      </c>
      <c r="D34" s="9">
        <v>553357</v>
      </c>
      <c r="E34" s="9">
        <v>110392</v>
      </c>
      <c r="F34" s="9">
        <v>1693492</v>
      </c>
      <c r="G34" s="133">
        <v>493684</v>
      </c>
      <c r="H34" s="9">
        <v>233868</v>
      </c>
      <c r="I34" s="9">
        <v>110208</v>
      </c>
      <c r="J34" s="9">
        <v>36920</v>
      </c>
      <c r="K34" s="9">
        <v>112688</v>
      </c>
      <c r="L34" s="9">
        <v>659030</v>
      </c>
      <c r="M34" s="9">
        <v>118417</v>
      </c>
      <c r="N34" s="9">
        <v>273355</v>
      </c>
      <c r="O34" s="9">
        <v>152540</v>
      </c>
      <c r="P34" s="9">
        <v>114718</v>
      </c>
      <c r="Q34" s="9">
        <v>540778</v>
      </c>
      <c r="R34" s="9">
        <v>153266</v>
      </c>
      <c r="S34" s="9">
        <v>111424</v>
      </c>
      <c r="T34" s="9">
        <v>175974</v>
      </c>
      <c r="U34" s="9">
        <v>100114</v>
      </c>
      <c r="V34" s="9">
        <f t="shared" si="1"/>
        <v>2465800</v>
      </c>
      <c r="W34" s="3" t="s">
        <v>206</v>
      </c>
    </row>
    <row r="35" spans="1:23" ht="11.85" customHeight="1">
      <c r="A35" s="47">
        <v>2013</v>
      </c>
      <c r="B35" s="9">
        <v>26501</v>
      </c>
      <c r="C35" s="9">
        <v>752953</v>
      </c>
      <c r="D35" s="9">
        <v>560167</v>
      </c>
      <c r="E35" s="9">
        <v>112226</v>
      </c>
      <c r="F35" s="9">
        <v>1748429</v>
      </c>
      <c r="G35" s="133">
        <v>507888</v>
      </c>
      <c r="H35" s="9">
        <v>236643</v>
      </c>
      <c r="I35" s="9">
        <v>116213</v>
      </c>
      <c r="J35" s="9">
        <v>36241</v>
      </c>
      <c r="K35" s="9">
        <v>118791</v>
      </c>
      <c r="L35" s="9">
        <v>681516</v>
      </c>
      <c r="M35" s="9">
        <v>116708</v>
      </c>
      <c r="N35" s="9">
        <v>283304</v>
      </c>
      <c r="O35" s="9">
        <v>160368</v>
      </c>
      <c r="P35" s="9">
        <v>121136</v>
      </c>
      <c r="Q35" s="9">
        <v>559025</v>
      </c>
      <c r="R35" s="9">
        <v>157508</v>
      </c>
      <c r="S35" s="9">
        <v>114984</v>
      </c>
      <c r="T35" s="9">
        <v>184179</v>
      </c>
      <c r="U35" s="9">
        <v>102354</v>
      </c>
      <c r="V35" s="9">
        <f t="shared" si="1"/>
        <v>2527883</v>
      </c>
      <c r="W35" s="3" t="s">
        <v>229</v>
      </c>
    </row>
    <row r="36" spans="1:23" ht="11.85" customHeight="1">
      <c r="A36" s="47">
        <v>2014</v>
      </c>
      <c r="B36" s="9">
        <v>26480</v>
      </c>
      <c r="C36" s="9">
        <v>790728</v>
      </c>
      <c r="D36" s="9">
        <v>592055</v>
      </c>
      <c r="E36" s="9">
        <v>119583</v>
      </c>
      <c r="F36" s="9">
        <v>1818185</v>
      </c>
      <c r="G36" s="133">
        <v>536273</v>
      </c>
      <c r="H36" s="9">
        <v>255137</v>
      </c>
      <c r="I36" s="9">
        <v>118036</v>
      </c>
      <c r="J36" s="9">
        <v>38805</v>
      </c>
      <c r="K36" s="9">
        <v>124295</v>
      </c>
      <c r="L36" s="9">
        <v>702372</v>
      </c>
      <c r="M36" s="9">
        <v>117468</v>
      </c>
      <c r="N36" s="9">
        <v>288922</v>
      </c>
      <c r="O36" s="9">
        <v>163731</v>
      </c>
      <c r="P36" s="9">
        <v>132251</v>
      </c>
      <c r="Q36" s="9">
        <v>579540</v>
      </c>
      <c r="R36" s="9">
        <v>161507</v>
      </c>
      <c r="S36" s="9">
        <v>119508</v>
      </c>
      <c r="T36" s="9">
        <v>194508</v>
      </c>
      <c r="U36" s="9">
        <v>104017</v>
      </c>
      <c r="V36" s="9">
        <f t="shared" si="1"/>
        <v>2635393</v>
      </c>
      <c r="W36" s="3" t="s">
        <v>233</v>
      </c>
    </row>
    <row r="37" spans="1:23" ht="11.85" customHeight="1">
      <c r="A37" s="47">
        <v>2015</v>
      </c>
      <c r="B37" s="9">
        <v>20720</v>
      </c>
      <c r="C37" s="9">
        <v>820391</v>
      </c>
      <c r="D37" s="9">
        <v>615764</v>
      </c>
      <c r="E37" s="9">
        <v>124907</v>
      </c>
      <c r="F37" s="9">
        <v>1880909</v>
      </c>
      <c r="G37" s="133">
        <v>556396</v>
      </c>
      <c r="H37" s="9">
        <v>265240</v>
      </c>
      <c r="I37" s="9">
        <v>123508</v>
      </c>
      <c r="J37" s="9">
        <v>41591</v>
      </c>
      <c r="K37" s="9">
        <v>126057</v>
      </c>
      <c r="L37" s="9">
        <v>725968</v>
      </c>
      <c r="M37" s="9">
        <v>119828</v>
      </c>
      <c r="N37" s="9">
        <v>299286</v>
      </c>
      <c r="O37" s="9">
        <v>170370</v>
      </c>
      <c r="P37" s="9">
        <v>136484</v>
      </c>
      <c r="Q37" s="9">
        <v>598545</v>
      </c>
      <c r="R37" s="9">
        <v>165079</v>
      </c>
      <c r="S37" s="9">
        <v>122747</v>
      </c>
      <c r="T37" s="9">
        <v>202523</v>
      </c>
      <c r="U37" s="9">
        <v>108196</v>
      </c>
      <c r="V37" s="9">
        <f aca="true" t="shared" si="2" ref="V37:V42">B37+C37+F37</f>
        <v>2722020</v>
      </c>
      <c r="W37" s="3" t="s">
        <v>234</v>
      </c>
    </row>
    <row r="38" spans="1:23" ht="11.85" customHeight="1">
      <c r="A38" s="47">
        <v>2016</v>
      </c>
      <c r="B38" s="9">
        <v>21894</v>
      </c>
      <c r="C38" s="9">
        <v>864201</v>
      </c>
      <c r="D38" s="9">
        <v>647696</v>
      </c>
      <c r="E38" s="9">
        <v>132548</v>
      </c>
      <c r="F38" s="9">
        <v>1936348</v>
      </c>
      <c r="G38" s="133">
        <v>577077</v>
      </c>
      <c r="H38" s="9">
        <v>279317</v>
      </c>
      <c r="I38" s="9">
        <v>123838</v>
      </c>
      <c r="J38" s="9">
        <v>44080</v>
      </c>
      <c r="K38" s="9">
        <v>129842</v>
      </c>
      <c r="L38" s="9">
        <v>740674</v>
      </c>
      <c r="M38" s="9">
        <v>118113</v>
      </c>
      <c r="N38" s="9">
        <v>305682</v>
      </c>
      <c r="O38" s="9">
        <v>176412</v>
      </c>
      <c r="P38" s="9">
        <v>140467</v>
      </c>
      <c r="Q38" s="9">
        <v>618597</v>
      </c>
      <c r="R38" s="9">
        <v>170548</v>
      </c>
      <c r="S38" s="9">
        <v>128044</v>
      </c>
      <c r="T38" s="9">
        <v>211612</v>
      </c>
      <c r="U38" s="9">
        <v>108393</v>
      </c>
      <c r="V38" s="9">
        <f t="shared" si="2"/>
        <v>2822443</v>
      </c>
      <c r="W38" s="3" t="s">
        <v>251</v>
      </c>
    </row>
    <row r="39" spans="1:23" ht="11.45" customHeight="1">
      <c r="A39" s="47">
        <v>2017</v>
      </c>
      <c r="B39" s="9">
        <v>27828</v>
      </c>
      <c r="C39" s="9">
        <v>897238</v>
      </c>
      <c r="D39" s="9">
        <v>666185</v>
      </c>
      <c r="E39" s="9">
        <v>137994</v>
      </c>
      <c r="F39" s="9">
        <v>2019008</v>
      </c>
      <c r="G39" s="133">
        <v>604624</v>
      </c>
      <c r="H39" s="9">
        <v>294929</v>
      </c>
      <c r="I39" s="9">
        <v>128259</v>
      </c>
      <c r="J39" s="9">
        <v>45918</v>
      </c>
      <c r="K39" s="9">
        <v>135518</v>
      </c>
      <c r="L39" s="9">
        <v>768428</v>
      </c>
      <c r="M39" s="9">
        <v>118422</v>
      </c>
      <c r="N39" s="9">
        <v>313185</v>
      </c>
      <c r="O39" s="9">
        <v>189038</v>
      </c>
      <c r="P39" s="9">
        <v>147783</v>
      </c>
      <c r="Q39" s="9">
        <v>645956</v>
      </c>
      <c r="R39" s="9">
        <v>177980</v>
      </c>
      <c r="S39" s="9">
        <v>132867</v>
      </c>
      <c r="T39" s="9">
        <v>223152</v>
      </c>
      <c r="U39" s="9">
        <v>111957</v>
      </c>
      <c r="V39" s="9">
        <f t="shared" si="2"/>
        <v>2944074</v>
      </c>
      <c r="W39" s="3" t="s">
        <v>267</v>
      </c>
    </row>
    <row r="40" spans="1:23" ht="11.45" customHeight="1">
      <c r="A40" s="47">
        <v>2018</v>
      </c>
      <c r="B40" s="9">
        <v>23191</v>
      </c>
      <c r="C40" s="9">
        <v>918979</v>
      </c>
      <c r="D40" s="9">
        <v>674397</v>
      </c>
      <c r="E40" s="9">
        <v>148044</v>
      </c>
      <c r="F40" s="9">
        <v>2090566</v>
      </c>
      <c r="G40" s="133">
        <v>628975</v>
      </c>
      <c r="H40" s="9">
        <v>302092</v>
      </c>
      <c r="I40" s="9">
        <v>132526</v>
      </c>
      <c r="J40" s="9">
        <v>48486</v>
      </c>
      <c r="K40" s="9">
        <v>145871</v>
      </c>
      <c r="L40" s="9">
        <v>791653</v>
      </c>
      <c r="M40" s="9">
        <v>118488</v>
      </c>
      <c r="N40" s="9">
        <v>319338</v>
      </c>
      <c r="O40" s="9">
        <v>196304</v>
      </c>
      <c r="P40" s="9">
        <v>157523</v>
      </c>
      <c r="Q40" s="9">
        <v>669938</v>
      </c>
      <c r="R40" s="9">
        <v>185629</v>
      </c>
      <c r="S40" s="9">
        <v>138547</v>
      </c>
      <c r="T40" s="9">
        <v>230327</v>
      </c>
      <c r="U40" s="9">
        <v>115435</v>
      </c>
      <c r="V40" s="9">
        <f t="shared" si="2"/>
        <v>3032736</v>
      </c>
      <c r="W40" s="3" t="s">
        <v>268</v>
      </c>
    </row>
    <row r="41" spans="1:23" ht="11.45" customHeight="1">
      <c r="A41" s="47">
        <v>2019</v>
      </c>
      <c r="B41" s="9">
        <v>26946</v>
      </c>
      <c r="C41" s="9">
        <v>936191</v>
      </c>
      <c r="D41" s="9">
        <v>679253</v>
      </c>
      <c r="E41" s="9">
        <v>154323</v>
      </c>
      <c r="F41" s="9">
        <v>2166580</v>
      </c>
      <c r="G41" s="133">
        <v>654204</v>
      </c>
      <c r="H41" s="9">
        <v>312130</v>
      </c>
      <c r="I41" s="9">
        <v>139062</v>
      </c>
      <c r="J41" s="9">
        <v>50515</v>
      </c>
      <c r="K41" s="9">
        <v>152497</v>
      </c>
      <c r="L41" s="9">
        <v>808735</v>
      </c>
      <c r="M41" s="9">
        <v>121899</v>
      </c>
      <c r="N41" s="9">
        <v>327201</v>
      </c>
      <c r="O41" s="9">
        <v>197536</v>
      </c>
      <c r="P41" s="9">
        <v>162099</v>
      </c>
      <c r="Q41" s="9">
        <v>703641</v>
      </c>
      <c r="R41" s="9">
        <v>195154</v>
      </c>
      <c r="S41" s="9">
        <v>145573</v>
      </c>
      <c r="T41" s="9">
        <v>242601</v>
      </c>
      <c r="U41" s="9">
        <v>120313</v>
      </c>
      <c r="V41" s="9">
        <f t="shared" si="2"/>
        <v>3129717</v>
      </c>
      <c r="W41" s="3" t="s">
        <v>270</v>
      </c>
    </row>
    <row r="42" spans="1:23" ht="11.45" customHeight="1">
      <c r="A42" s="47">
        <v>2020</v>
      </c>
      <c r="B42" s="9">
        <v>25624</v>
      </c>
      <c r="C42" s="9">
        <v>906563</v>
      </c>
      <c r="D42" s="9">
        <v>636977</v>
      </c>
      <c r="E42" s="9">
        <v>167329</v>
      </c>
      <c r="F42" s="9">
        <v>2155776</v>
      </c>
      <c r="G42" s="133">
        <v>633694</v>
      </c>
      <c r="H42" s="9">
        <v>320367</v>
      </c>
      <c r="I42" s="9">
        <v>127526</v>
      </c>
      <c r="J42" s="9">
        <v>31130</v>
      </c>
      <c r="K42" s="9">
        <v>154671</v>
      </c>
      <c r="L42" s="9">
        <v>806249</v>
      </c>
      <c r="M42" s="9">
        <v>123517</v>
      </c>
      <c r="N42" s="9">
        <v>332634</v>
      </c>
      <c r="O42" s="9">
        <v>200803</v>
      </c>
      <c r="P42" s="9">
        <v>149295</v>
      </c>
      <c r="Q42" s="9">
        <v>715833</v>
      </c>
      <c r="R42" s="9">
        <v>203987</v>
      </c>
      <c r="S42" s="9">
        <v>147883</v>
      </c>
      <c r="T42" s="9">
        <v>252702</v>
      </c>
      <c r="U42" s="9">
        <v>111261</v>
      </c>
      <c r="V42" s="9">
        <f t="shared" si="2"/>
        <v>3087963</v>
      </c>
      <c r="W42" s="3" t="s">
        <v>272</v>
      </c>
    </row>
    <row r="43" spans="1:23" ht="11.45" customHeight="1">
      <c r="A43" s="47">
        <v>2021</v>
      </c>
      <c r="B43" s="9">
        <v>30641</v>
      </c>
      <c r="C43" s="9">
        <v>962982</v>
      </c>
      <c r="D43" s="9">
        <v>679112</v>
      </c>
      <c r="E43" s="9">
        <v>179802</v>
      </c>
      <c r="F43" s="9">
        <v>2264944</v>
      </c>
      <c r="G43" s="133">
        <v>680627</v>
      </c>
      <c r="H43" s="9">
        <v>338586</v>
      </c>
      <c r="I43" s="9">
        <v>146598</v>
      </c>
      <c r="J43" s="9">
        <v>31638</v>
      </c>
      <c r="K43" s="9">
        <v>163805</v>
      </c>
      <c r="L43" s="9">
        <v>841529</v>
      </c>
      <c r="M43" s="9">
        <v>123162</v>
      </c>
      <c r="N43" s="9">
        <v>341957</v>
      </c>
      <c r="O43" s="9">
        <v>216615</v>
      </c>
      <c r="P43" s="9">
        <v>159795</v>
      </c>
      <c r="Q43" s="9">
        <v>742788</v>
      </c>
      <c r="R43" s="9">
        <v>212680</v>
      </c>
      <c r="S43" s="9">
        <v>153413</v>
      </c>
      <c r="T43" s="9">
        <v>262328</v>
      </c>
      <c r="U43" s="9">
        <v>114367</v>
      </c>
      <c r="V43" s="9">
        <f>B43+C43+F43</f>
        <v>3258567</v>
      </c>
      <c r="W43" s="3" t="s">
        <v>275</v>
      </c>
    </row>
    <row r="44" spans="1:23" ht="11.45" customHeight="1">
      <c r="A44" s="47">
        <v>2022</v>
      </c>
      <c r="B44" s="9">
        <v>42898</v>
      </c>
      <c r="C44" s="9">
        <v>1031625</v>
      </c>
      <c r="D44" s="9">
        <v>713489</v>
      </c>
      <c r="E44" s="9">
        <v>211102</v>
      </c>
      <c r="F44" s="9">
        <v>2423972</v>
      </c>
      <c r="G44" s="133">
        <v>766090</v>
      </c>
      <c r="H44" s="9">
        <v>372845</v>
      </c>
      <c r="I44" s="9">
        <v>174628</v>
      </c>
      <c r="J44" s="9">
        <v>49009</v>
      </c>
      <c r="K44" s="9">
        <v>169608</v>
      </c>
      <c r="L44" s="9">
        <v>876871</v>
      </c>
      <c r="M44" s="9">
        <v>124754</v>
      </c>
      <c r="N44" s="9">
        <v>349988</v>
      </c>
      <c r="O44" s="10" t="s">
        <v>298</v>
      </c>
      <c r="P44" s="10" t="s">
        <v>298</v>
      </c>
      <c r="Q44" s="9">
        <v>781011</v>
      </c>
      <c r="R44" s="10" t="s">
        <v>298</v>
      </c>
      <c r="S44" s="10" t="s">
        <v>298</v>
      </c>
      <c r="T44" s="10" t="s">
        <v>298</v>
      </c>
      <c r="U44" s="9">
        <v>124802</v>
      </c>
      <c r="V44" s="9">
        <f>B44+C44+F44</f>
        <v>3498495</v>
      </c>
      <c r="W44" s="3" t="s">
        <v>277</v>
      </c>
    </row>
    <row r="45" spans="1:23" ht="6.2" customHeight="1">
      <c r="A45" s="6"/>
      <c r="B45" s="9"/>
      <c r="C45" s="9"/>
      <c r="D45" s="9"/>
      <c r="E45" s="9"/>
      <c r="F45" s="9"/>
      <c r="G45" s="9"/>
      <c r="H45" s="75"/>
      <c r="I45" s="75"/>
      <c r="J45" s="75"/>
      <c r="K45" s="75"/>
      <c r="L45" s="9"/>
      <c r="M45" s="75"/>
      <c r="N45" s="75"/>
      <c r="O45" s="75"/>
      <c r="P45" s="75"/>
      <c r="Q45" s="9"/>
      <c r="R45" s="75"/>
      <c r="S45" s="75"/>
      <c r="T45" s="75"/>
      <c r="U45" s="75"/>
      <c r="V45" s="9"/>
      <c r="W45" s="45"/>
    </row>
    <row r="46" spans="1:23" ht="9.95" customHeight="1">
      <c r="A46" s="344" t="s">
        <v>2</v>
      </c>
      <c r="B46" s="344"/>
      <c r="C46" s="344"/>
      <c r="D46" s="344"/>
      <c r="E46" s="344"/>
      <c r="F46" s="344"/>
      <c r="G46" s="344"/>
      <c r="H46" s="344"/>
      <c r="I46" s="344"/>
      <c r="J46" s="344"/>
      <c r="K46" s="344"/>
      <c r="L46" s="344" t="s">
        <v>2</v>
      </c>
      <c r="M46" s="344"/>
      <c r="N46" s="344"/>
      <c r="O46" s="344"/>
      <c r="P46" s="344"/>
      <c r="Q46" s="344"/>
      <c r="R46" s="344"/>
      <c r="S46" s="344"/>
      <c r="T46" s="344"/>
      <c r="U46" s="344"/>
      <c r="V46" s="344"/>
      <c r="W46" s="344"/>
    </row>
    <row r="47" spans="1:23" ht="6.2" customHeight="1">
      <c r="A47" s="49"/>
      <c r="B47" s="50"/>
      <c r="C47" s="50"/>
      <c r="D47" s="50"/>
      <c r="E47" s="50"/>
      <c r="K47" s="35"/>
      <c r="W47" s="35"/>
    </row>
    <row r="48" spans="1:23" ht="11.85" customHeight="1" hidden="1">
      <c r="A48" s="47">
        <v>1992</v>
      </c>
      <c r="B48" s="48">
        <f aca="true" t="shared" si="3" ref="B48:B66">B14/B13*100-100</f>
        <v>-2.0322876116326967</v>
      </c>
      <c r="C48" s="48">
        <f aca="true" t="shared" si="4" ref="C48:L48">C14/C13*100-100</f>
        <v>4.103260562876912</v>
      </c>
      <c r="D48" s="48">
        <f t="shared" si="4"/>
        <v>0.9814222628292839</v>
      </c>
      <c r="E48" s="48">
        <f t="shared" si="4"/>
        <v>18.780384089368013</v>
      </c>
      <c r="F48" s="48">
        <f t="shared" si="4"/>
        <v>9.262536609158502</v>
      </c>
      <c r="G48" s="48">
        <f t="shared" si="4"/>
        <v>5.419786871451109</v>
      </c>
      <c r="H48" s="48">
        <f t="shared" si="4"/>
        <v>3.9558084943771092</v>
      </c>
      <c r="I48" s="48">
        <f t="shared" si="4"/>
        <v>0.7996055895358012</v>
      </c>
      <c r="J48" s="48">
        <f t="shared" si="4"/>
        <v>8.085168299544094</v>
      </c>
      <c r="K48" s="48">
        <f t="shared" si="4"/>
        <v>14.4705998227125</v>
      </c>
      <c r="L48" s="48">
        <f t="shared" si="4"/>
        <v>10.844326283690435</v>
      </c>
      <c r="M48" s="48">
        <f aca="true" t="shared" si="5" ref="M48:V48">M14/M13*100-100</f>
        <v>6.50803005746279</v>
      </c>
      <c r="N48" s="48">
        <f t="shared" si="5"/>
        <v>13.196008495972421</v>
      </c>
      <c r="O48" s="48">
        <f t="shared" si="5"/>
        <v>10.702400131707378</v>
      </c>
      <c r="P48" s="48">
        <f t="shared" si="5"/>
        <v>11.11839184933099</v>
      </c>
      <c r="Q48" s="48">
        <f t="shared" si="5"/>
        <v>11.264755126936919</v>
      </c>
      <c r="R48" s="48">
        <f t="shared" si="5"/>
        <v>8.182492656997951</v>
      </c>
      <c r="S48" s="48">
        <f t="shared" si="5"/>
        <v>11.026089365164566</v>
      </c>
      <c r="T48" s="48">
        <f t="shared" si="5"/>
        <v>14.688051146384467</v>
      </c>
      <c r="U48" s="48">
        <f t="shared" si="5"/>
        <v>12.46098857989712</v>
      </c>
      <c r="V48" s="48">
        <f t="shared" si="5"/>
        <v>7.2250373528409</v>
      </c>
      <c r="W48" s="3" t="s">
        <v>139</v>
      </c>
    </row>
    <row r="49" spans="1:23" ht="11.85" customHeight="1" hidden="1">
      <c r="A49" s="47">
        <v>1993</v>
      </c>
      <c r="B49" s="48">
        <f t="shared" si="3"/>
        <v>-1.6186524864138363</v>
      </c>
      <c r="C49" s="48">
        <f aca="true" t="shared" si="6" ref="C49:L49">C15/C14*100-100</f>
        <v>-3.17179820757444</v>
      </c>
      <c r="D49" s="48">
        <f t="shared" si="6"/>
        <v>-6.174868744140923</v>
      </c>
      <c r="E49" s="48">
        <f t="shared" si="6"/>
        <v>5.472559795649829</v>
      </c>
      <c r="F49" s="48">
        <f t="shared" si="6"/>
        <v>6.038599365209379</v>
      </c>
      <c r="G49" s="48">
        <f t="shared" si="6"/>
        <v>3.3022205974584438</v>
      </c>
      <c r="H49" s="48">
        <f t="shared" si="6"/>
        <v>2.9473352544620184</v>
      </c>
      <c r="I49" s="48">
        <f t="shared" si="6"/>
        <v>0.11921865924861663</v>
      </c>
      <c r="J49" s="48">
        <f t="shared" si="6"/>
        <v>7.027148306035457</v>
      </c>
      <c r="K49" s="48">
        <f t="shared" si="6"/>
        <v>6.3877751200289055</v>
      </c>
      <c r="L49" s="48">
        <f t="shared" si="6"/>
        <v>9.784216998914559</v>
      </c>
      <c r="M49" s="48">
        <f aca="true" t="shared" si="7" ref="M49:V49">M15/M14*100-100</f>
        <v>10.783405038250308</v>
      </c>
      <c r="N49" s="48">
        <f t="shared" si="7"/>
        <v>11.712891828165596</v>
      </c>
      <c r="O49" s="48">
        <f t="shared" si="7"/>
        <v>10.185047483481696</v>
      </c>
      <c r="P49" s="48">
        <f t="shared" si="7"/>
        <v>2.5109855618330243</v>
      </c>
      <c r="Q49" s="48">
        <f t="shared" si="7"/>
        <v>4.362987490339719</v>
      </c>
      <c r="R49" s="48">
        <f t="shared" si="7"/>
        <v>4.305550336327087</v>
      </c>
      <c r="S49" s="48">
        <f t="shared" si="7"/>
        <v>6.12798602881557</v>
      </c>
      <c r="T49" s="48">
        <f t="shared" si="7"/>
        <v>5.462780527656292</v>
      </c>
      <c r="U49" s="48">
        <f t="shared" si="7"/>
        <v>1.2836811261666412</v>
      </c>
      <c r="V49" s="48">
        <f t="shared" si="7"/>
        <v>2.6594228610317856</v>
      </c>
      <c r="W49" s="3" t="s">
        <v>140</v>
      </c>
    </row>
    <row r="50" spans="1:23" ht="11.85" customHeight="1" hidden="1">
      <c r="A50" s="47">
        <v>1994</v>
      </c>
      <c r="B50" s="48">
        <f t="shared" si="3"/>
        <v>6.010928961748647</v>
      </c>
      <c r="C50" s="48">
        <f aca="true" t="shared" si="8" ref="C50:L50">C16/C15*100-100</f>
        <v>3.094501442470971</v>
      </c>
      <c r="D50" s="48">
        <f t="shared" si="8"/>
        <v>1.9594554776357</v>
      </c>
      <c r="E50" s="48">
        <f t="shared" si="8"/>
        <v>7.792088654043752</v>
      </c>
      <c r="F50" s="48">
        <f t="shared" si="8"/>
        <v>4.407060488819397</v>
      </c>
      <c r="G50" s="48">
        <f t="shared" si="8"/>
        <v>4.346950900785359</v>
      </c>
      <c r="H50" s="48">
        <f t="shared" si="8"/>
        <v>6.326555336636247</v>
      </c>
      <c r="I50" s="48">
        <f t="shared" si="8"/>
        <v>2.173913043478265</v>
      </c>
      <c r="J50" s="48">
        <f t="shared" si="8"/>
        <v>5.785920925747348</v>
      </c>
      <c r="K50" s="48">
        <f t="shared" si="8"/>
        <v>1.0724164146029835</v>
      </c>
      <c r="L50" s="48">
        <f t="shared" si="8"/>
        <v>3.8890630847502052</v>
      </c>
      <c r="M50" s="48">
        <f aca="true" t="shared" si="9" ref="M50:V50">M16/M15*100-100</f>
        <v>-1.3498663869533658</v>
      </c>
      <c r="N50" s="48">
        <f t="shared" si="9"/>
        <v>9.017500047537254</v>
      </c>
      <c r="O50" s="48">
        <f t="shared" si="9"/>
        <v>1.4451535776950806</v>
      </c>
      <c r="P50" s="48">
        <f t="shared" si="9"/>
        <v>1.3639147135779126</v>
      </c>
      <c r="Q50" s="48">
        <f t="shared" si="9"/>
        <v>5.0794396180637165</v>
      </c>
      <c r="R50" s="48">
        <f t="shared" si="9"/>
        <v>2.8821818116313977</v>
      </c>
      <c r="S50" s="48">
        <f t="shared" si="9"/>
        <v>3.2999324145631874</v>
      </c>
      <c r="T50" s="48">
        <f t="shared" si="9"/>
        <v>7.488921545173895</v>
      </c>
      <c r="U50" s="48">
        <f t="shared" si="9"/>
        <v>7.429970916883505</v>
      </c>
      <c r="V50" s="48">
        <f t="shared" si="9"/>
        <v>3.9812364761794896</v>
      </c>
      <c r="W50" s="3" t="s">
        <v>141</v>
      </c>
    </row>
    <row r="51" spans="1:23" ht="11.85" customHeight="1">
      <c r="A51" s="47">
        <v>1995</v>
      </c>
      <c r="B51" s="237">
        <f t="shared" si="3"/>
        <v>5.670103092783506</v>
      </c>
      <c r="C51" s="237">
        <f aca="true" t="shared" si="10" ref="C51:L51">C17/C16*100-100</f>
        <v>2.0851848701013154</v>
      </c>
      <c r="D51" s="237">
        <f t="shared" si="10"/>
        <v>2.2318085925287647</v>
      </c>
      <c r="E51" s="237">
        <f t="shared" si="10"/>
        <v>0.3625470204762422</v>
      </c>
      <c r="F51" s="237">
        <f t="shared" si="10"/>
        <v>4.841296117160283</v>
      </c>
      <c r="G51" s="237">
        <f t="shared" si="10"/>
        <v>4.805568174039649</v>
      </c>
      <c r="H51" s="237">
        <f t="shared" si="10"/>
        <v>5.9207330602747845</v>
      </c>
      <c r="I51" s="237">
        <f t="shared" si="10"/>
        <v>1.9005498446091167</v>
      </c>
      <c r="J51" s="237">
        <f t="shared" si="10"/>
        <v>1.7676667591454986</v>
      </c>
      <c r="K51" s="237">
        <f t="shared" si="10"/>
        <v>6.1677815830746</v>
      </c>
      <c r="L51" s="237">
        <f t="shared" si="10"/>
        <v>5.065376976400032</v>
      </c>
      <c r="M51" s="237">
        <f aca="true" t="shared" si="11" ref="M51:V51">M17/M16*100-100</f>
        <v>-0.5354362603005001</v>
      </c>
      <c r="N51" s="237">
        <f t="shared" si="11"/>
        <v>7.700670938034165</v>
      </c>
      <c r="O51" s="237">
        <f t="shared" si="11"/>
        <v>4.891423140888577</v>
      </c>
      <c r="P51" s="237">
        <f t="shared" si="11"/>
        <v>5.202841241944924</v>
      </c>
      <c r="Q51" s="237">
        <f t="shared" si="11"/>
        <v>4.610457321614774</v>
      </c>
      <c r="R51" s="237">
        <f t="shared" si="11"/>
        <v>3.4230085706531668</v>
      </c>
      <c r="S51" s="237">
        <f t="shared" si="11"/>
        <v>5.052056664959892</v>
      </c>
      <c r="T51" s="237">
        <f t="shared" si="11"/>
        <v>7.133546000826655</v>
      </c>
      <c r="U51" s="237">
        <f t="shared" si="11"/>
        <v>2.708594551464728</v>
      </c>
      <c r="V51" s="237">
        <f t="shared" si="11"/>
        <v>3.928340272904677</v>
      </c>
      <c r="W51" s="3" t="s">
        <v>142</v>
      </c>
    </row>
    <row r="52" spans="1:23" ht="11.85" customHeight="1">
      <c r="A52" s="47">
        <v>1996</v>
      </c>
      <c r="B52" s="237">
        <f t="shared" si="3"/>
        <v>6.171792152704143</v>
      </c>
      <c r="C52" s="237">
        <f aca="true" t="shared" si="12" ref="C52:L52">C18/C17*100-100</f>
        <v>-1.694536595571904</v>
      </c>
      <c r="D52" s="237">
        <f t="shared" si="12"/>
        <v>-0.9536707715713106</v>
      </c>
      <c r="E52" s="237">
        <f t="shared" si="12"/>
        <v>-5.165015941930676</v>
      </c>
      <c r="F52" s="237">
        <f t="shared" si="12"/>
        <v>2.957645597668474</v>
      </c>
      <c r="G52" s="237">
        <f t="shared" si="12"/>
        <v>0.6142327434442763</v>
      </c>
      <c r="H52" s="237">
        <f t="shared" si="12"/>
        <v>0.26666515688515346</v>
      </c>
      <c r="I52" s="237">
        <f t="shared" si="12"/>
        <v>0.46627565982404917</v>
      </c>
      <c r="J52" s="237">
        <f t="shared" si="12"/>
        <v>0.17914865443782446</v>
      </c>
      <c r="K52" s="237">
        <f t="shared" si="12"/>
        <v>1.8601145613506276</v>
      </c>
      <c r="L52" s="237">
        <f t="shared" si="12"/>
        <v>4.333049930616539</v>
      </c>
      <c r="M52" s="237">
        <f aca="true" t="shared" si="13" ref="M52:V52">M18/M17*100-100</f>
        <v>5.325918195932715</v>
      </c>
      <c r="N52" s="237">
        <f t="shared" si="13"/>
        <v>4.128631041388871</v>
      </c>
      <c r="O52" s="237">
        <f t="shared" si="13"/>
        <v>2.932809045772487</v>
      </c>
      <c r="P52" s="237">
        <f t="shared" si="13"/>
        <v>6.323739254515701</v>
      </c>
      <c r="Q52" s="237">
        <f t="shared" si="13"/>
        <v>3.493441410849755</v>
      </c>
      <c r="R52" s="237">
        <f t="shared" si="13"/>
        <v>1.5879868288512426</v>
      </c>
      <c r="S52" s="237">
        <f t="shared" si="13"/>
        <v>3.13972380178717</v>
      </c>
      <c r="T52" s="237">
        <f t="shared" si="13"/>
        <v>6.4072886989553695</v>
      </c>
      <c r="U52" s="237">
        <f t="shared" si="13"/>
        <v>2.8924186724006375</v>
      </c>
      <c r="V52" s="237">
        <f t="shared" si="13"/>
        <v>1.4644155241910823</v>
      </c>
      <c r="W52" s="3" t="s">
        <v>143</v>
      </c>
    </row>
    <row r="53" spans="1:23" ht="11.85" customHeight="1">
      <c r="A53" s="47">
        <v>1997</v>
      </c>
      <c r="B53" s="237">
        <f t="shared" si="3"/>
        <v>1.0137834598481703</v>
      </c>
      <c r="C53" s="237">
        <f aca="true" t="shared" si="14" ref="C53:L53">C19/C18*100-100</f>
        <v>1.0872388318134512</v>
      </c>
      <c r="D53" s="237">
        <f t="shared" si="14"/>
        <v>2.932408274673918</v>
      </c>
      <c r="E53" s="237">
        <f t="shared" si="14"/>
        <v>-3.76887792054508</v>
      </c>
      <c r="F53" s="237">
        <f t="shared" si="14"/>
        <v>2.671688362425712</v>
      </c>
      <c r="G53" s="237">
        <f t="shared" si="14"/>
        <v>4.314394297044657</v>
      </c>
      <c r="H53" s="237">
        <f t="shared" si="14"/>
        <v>2.0051158404716034</v>
      </c>
      <c r="I53" s="237">
        <f t="shared" si="14"/>
        <v>6.002802183367891</v>
      </c>
      <c r="J53" s="237">
        <f t="shared" si="14"/>
        <v>2.5735722893908104</v>
      </c>
      <c r="K53" s="237">
        <f t="shared" si="14"/>
        <v>9.317193003226095</v>
      </c>
      <c r="L53" s="237">
        <f t="shared" si="14"/>
        <v>2.3303424126760035</v>
      </c>
      <c r="M53" s="237">
        <f aca="true" t="shared" si="15" ref="M53:V53">M19/M18*100-100</f>
        <v>3.300991989173909</v>
      </c>
      <c r="N53" s="237">
        <f t="shared" si="15"/>
        <v>2.0363832423493164</v>
      </c>
      <c r="O53" s="237">
        <f t="shared" si="15"/>
        <v>1.2129320740434224</v>
      </c>
      <c r="P53" s="237">
        <f t="shared" si="15"/>
        <v>4.021276595744666</v>
      </c>
      <c r="Q53" s="237">
        <f t="shared" si="15"/>
        <v>1.605336480325576</v>
      </c>
      <c r="R53" s="237">
        <f t="shared" si="15"/>
        <v>0.4999458392007483</v>
      </c>
      <c r="S53" s="237">
        <f t="shared" si="15"/>
        <v>2.3444781370193937</v>
      </c>
      <c r="T53" s="237">
        <f t="shared" si="15"/>
        <v>2.263747501510707</v>
      </c>
      <c r="U53" s="237">
        <f t="shared" si="15"/>
        <v>1.6799244977753887</v>
      </c>
      <c r="V53" s="237">
        <f t="shared" si="15"/>
        <v>2.148240354880244</v>
      </c>
      <c r="W53" s="3" t="s">
        <v>144</v>
      </c>
    </row>
    <row r="54" spans="1:23" ht="11.85" customHeight="1">
      <c r="A54" s="47">
        <v>1998</v>
      </c>
      <c r="B54" s="237">
        <f t="shared" si="3"/>
        <v>-2.867454392643495</v>
      </c>
      <c r="C54" s="237">
        <f aca="true" t="shared" si="16" ref="C54:L54">C20/C19*100-100</f>
        <v>2.0203047496699185</v>
      </c>
      <c r="D54" s="237">
        <f t="shared" si="16"/>
        <v>3.6350666340659217</v>
      </c>
      <c r="E54" s="237">
        <f t="shared" si="16"/>
        <v>-4.093958484324773</v>
      </c>
      <c r="F54" s="237">
        <f t="shared" si="16"/>
        <v>3.0077120393596175</v>
      </c>
      <c r="G54" s="237">
        <f t="shared" si="16"/>
        <v>6.02770879179937</v>
      </c>
      <c r="H54" s="237">
        <f t="shared" si="16"/>
        <v>5.457021389663879</v>
      </c>
      <c r="I54" s="237">
        <f t="shared" si="16"/>
        <v>1.5640704382426236</v>
      </c>
      <c r="J54" s="237">
        <f t="shared" si="16"/>
        <v>5.188554102709858</v>
      </c>
      <c r="K54" s="237">
        <f t="shared" si="16"/>
        <v>12.111818058751851</v>
      </c>
      <c r="L54" s="237">
        <f t="shared" si="16"/>
        <v>1.9227180606607703</v>
      </c>
      <c r="M54" s="237">
        <f aca="true" t="shared" si="17" ref="M54:V54">M20/M19*100-100</f>
        <v>-2.670331598339075</v>
      </c>
      <c r="N54" s="237">
        <f t="shared" si="17"/>
        <v>1.557776434185726</v>
      </c>
      <c r="O54" s="237">
        <f t="shared" si="17"/>
        <v>3.3212450103055033</v>
      </c>
      <c r="P54" s="237">
        <f t="shared" si="17"/>
        <v>6.701071479144716</v>
      </c>
      <c r="Q54" s="237">
        <f t="shared" si="17"/>
        <v>1.5294509810049135</v>
      </c>
      <c r="R54" s="237">
        <f t="shared" si="17"/>
        <v>0.5612993624236111</v>
      </c>
      <c r="S54" s="237">
        <f t="shared" si="17"/>
        <v>1.6404797024305822</v>
      </c>
      <c r="T54" s="237">
        <f t="shared" si="17"/>
        <v>2.539090909090902</v>
      </c>
      <c r="U54" s="237">
        <f t="shared" si="17"/>
        <v>1.490399915137374</v>
      </c>
      <c r="V54" s="237">
        <f t="shared" si="17"/>
        <v>2.629852737914632</v>
      </c>
      <c r="W54" s="3" t="s">
        <v>145</v>
      </c>
    </row>
    <row r="55" spans="1:23" ht="11.85" customHeight="1">
      <c r="A55" s="47">
        <v>1999</v>
      </c>
      <c r="B55" s="237">
        <f t="shared" si="3"/>
        <v>0.4631750394462131</v>
      </c>
      <c r="C55" s="237">
        <f aca="true" t="shared" si="18" ref="C55:L55">C21/C20*100-100</f>
        <v>-0.39280636185405626</v>
      </c>
      <c r="D55" s="237">
        <f t="shared" si="18"/>
        <v>0.1568808678308926</v>
      </c>
      <c r="E55" s="237">
        <f t="shared" si="18"/>
        <v>-1.4329173771508295</v>
      </c>
      <c r="F55" s="237">
        <f t="shared" si="18"/>
        <v>2.6663318292653173</v>
      </c>
      <c r="G55" s="237">
        <f t="shared" si="18"/>
        <v>-0.280116528475844</v>
      </c>
      <c r="H55" s="237">
        <f t="shared" si="18"/>
        <v>-2.300190020261823</v>
      </c>
      <c r="I55" s="237">
        <f t="shared" si="18"/>
        <v>3.0243875987907813</v>
      </c>
      <c r="J55" s="237">
        <f t="shared" si="18"/>
        <v>2.78158103336456</v>
      </c>
      <c r="K55" s="237">
        <f t="shared" si="18"/>
        <v>0.3972614318316232</v>
      </c>
      <c r="L55" s="237">
        <f t="shared" si="18"/>
        <v>5.262508010108164</v>
      </c>
      <c r="M55" s="237">
        <f aca="true" t="shared" si="19" ref="M55:V55">M21/M20*100-100</f>
        <v>20.123299524107097</v>
      </c>
      <c r="N55" s="237">
        <f t="shared" si="19"/>
        <v>-0.7939565250018745</v>
      </c>
      <c r="O55" s="237">
        <f t="shared" si="19"/>
        <v>5.574634277730084</v>
      </c>
      <c r="P55" s="237">
        <f t="shared" si="19"/>
        <v>4.332310959065694</v>
      </c>
      <c r="Q55" s="237">
        <f t="shared" si="19"/>
        <v>2.3713215019481027</v>
      </c>
      <c r="R55" s="237">
        <f t="shared" si="19"/>
        <v>2.2491549179651997</v>
      </c>
      <c r="S55" s="237">
        <f t="shared" si="19"/>
        <v>2.9440714754429393</v>
      </c>
      <c r="T55" s="237">
        <f t="shared" si="19"/>
        <v>1.6091424113198372</v>
      </c>
      <c r="U55" s="237">
        <f t="shared" si="19"/>
        <v>3.0951136660569745</v>
      </c>
      <c r="V55" s="237">
        <f t="shared" si="19"/>
        <v>1.684630804114235</v>
      </c>
      <c r="W55" s="3" t="s">
        <v>146</v>
      </c>
    </row>
    <row r="56" spans="1:23" ht="11.85" customHeight="1">
      <c r="A56" s="47">
        <v>2000</v>
      </c>
      <c r="B56" s="237">
        <f t="shared" si="3"/>
        <v>6.297497213496811</v>
      </c>
      <c r="C56" s="237">
        <f aca="true" t="shared" si="20" ref="C56:L56">C22/C21*100-100</f>
        <v>2.623534555261557</v>
      </c>
      <c r="D56" s="237">
        <f t="shared" si="20"/>
        <v>5.232827810629331</v>
      </c>
      <c r="E56" s="237">
        <f t="shared" si="20"/>
        <v>-3.6279819534682503</v>
      </c>
      <c r="F56" s="237">
        <f t="shared" si="20"/>
        <v>2.288644598467343</v>
      </c>
      <c r="G56" s="237">
        <f t="shared" si="20"/>
        <v>4.229869928356251</v>
      </c>
      <c r="H56" s="237">
        <f t="shared" si="20"/>
        <v>3.9350110678902297</v>
      </c>
      <c r="I56" s="237">
        <f t="shared" si="20"/>
        <v>3.6066738598384234</v>
      </c>
      <c r="J56" s="237">
        <f t="shared" si="20"/>
        <v>6.232910327420598</v>
      </c>
      <c r="K56" s="237">
        <f t="shared" si="20"/>
        <v>4.7723281937796145</v>
      </c>
      <c r="L56" s="237">
        <f t="shared" si="20"/>
        <v>0.8965734834296626</v>
      </c>
      <c r="M56" s="237">
        <f aca="true" t="shared" si="21" ref="M56:V56">M22/M21*100-100</f>
        <v>-14.718328881419012</v>
      </c>
      <c r="N56" s="237">
        <f t="shared" si="21"/>
        <v>4.010630465259354</v>
      </c>
      <c r="O56" s="237">
        <f t="shared" si="21"/>
        <v>4.444745632987576</v>
      </c>
      <c r="P56" s="237">
        <f t="shared" si="21"/>
        <v>7.938773779574305</v>
      </c>
      <c r="Q56" s="237">
        <f t="shared" si="21"/>
        <v>2.1951231734450545</v>
      </c>
      <c r="R56" s="237">
        <f t="shared" si="21"/>
        <v>0.6982857327162151</v>
      </c>
      <c r="S56" s="237">
        <f t="shared" si="21"/>
        <v>1.8154626916900583</v>
      </c>
      <c r="T56" s="237">
        <f t="shared" si="21"/>
        <v>2.7676950998185106</v>
      </c>
      <c r="U56" s="237">
        <f t="shared" si="21"/>
        <v>4.108530078951716</v>
      </c>
      <c r="V56" s="237">
        <f t="shared" si="21"/>
        <v>2.433994265921015</v>
      </c>
      <c r="W56" s="3" t="s">
        <v>3</v>
      </c>
    </row>
    <row r="57" spans="1:23" ht="11.85" customHeight="1">
      <c r="A57" s="47">
        <v>2001</v>
      </c>
      <c r="B57" s="237">
        <f t="shared" si="3"/>
        <v>12.18721700586245</v>
      </c>
      <c r="C57" s="237">
        <f aca="true" t="shared" si="22" ref="C57:L57">C23/C22*100-100</f>
        <v>0.6176440898646405</v>
      </c>
      <c r="D57" s="237">
        <f t="shared" si="22"/>
        <v>1.9816169089360756</v>
      </c>
      <c r="E57" s="237">
        <f t="shared" si="22"/>
        <v>-4.980315362176938</v>
      </c>
      <c r="F57" s="237">
        <f t="shared" si="22"/>
        <v>4.21182875907644</v>
      </c>
      <c r="G57" s="237">
        <f t="shared" si="22"/>
        <v>6.368501430936462</v>
      </c>
      <c r="H57" s="237">
        <f t="shared" si="22"/>
        <v>5.932343575534517</v>
      </c>
      <c r="I57" s="237">
        <f t="shared" si="22"/>
        <v>5.485210632596306</v>
      </c>
      <c r="J57" s="237">
        <f t="shared" si="22"/>
        <v>2.986404435058091</v>
      </c>
      <c r="K57" s="237">
        <f t="shared" si="22"/>
        <v>9.311936083752315</v>
      </c>
      <c r="L57" s="237">
        <f t="shared" si="22"/>
        <v>4.033507660296948</v>
      </c>
      <c r="M57" s="237">
        <f aca="true" t="shared" si="23" ref="M57:V57">M23/M22*100-100</f>
        <v>3.321015895360418</v>
      </c>
      <c r="N57" s="237">
        <f t="shared" si="23"/>
        <v>4.982278873799402</v>
      </c>
      <c r="O57" s="237">
        <f t="shared" si="23"/>
        <v>3.8472107721901665</v>
      </c>
      <c r="P57" s="237">
        <f t="shared" si="23"/>
        <v>2.586060153723267</v>
      </c>
      <c r="Q57" s="237">
        <f t="shared" si="23"/>
        <v>2.369855322612665</v>
      </c>
      <c r="R57" s="237">
        <f t="shared" si="23"/>
        <v>1.438935331988091</v>
      </c>
      <c r="S57" s="237">
        <f t="shared" si="23"/>
        <v>3.436153049676122</v>
      </c>
      <c r="T57" s="237">
        <f t="shared" si="23"/>
        <v>3.0166411954491252</v>
      </c>
      <c r="U57" s="237">
        <f t="shared" si="23"/>
        <v>1.7796496695110307</v>
      </c>
      <c r="V57" s="237">
        <f t="shared" si="23"/>
        <v>3.1952209711911195</v>
      </c>
      <c r="W57" s="3" t="s">
        <v>38</v>
      </c>
    </row>
    <row r="58" spans="1:23" ht="11.85" customHeight="1">
      <c r="A58" s="47">
        <v>2002</v>
      </c>
      <c r="B58" s="237">
        <f t="shared" si="3"/>
        <v>-15.906194239102717</v>
      </c>
      <c r="C58" s="237">
        <f aca="true" t="shared" si="24" ref="C58:L58">C24/C23*100-100</f>
        <v>-1.4033590153871245</v>
      </c>
      <c r="D58" s="237">
        <f t="shared" si="24"/>
        <v>-1.5645365677045646</v>
      </c>
      <c r="E58" s="237">
        <f t="shared" si="24"/>
        <v>-4.005882163519843</v>
      </c>
      <c r="F58" s="237">
        <f t="shared" si="24"/>
        <v>2.705209449061357</v>
      </c>
      <c r="G58" s="237">
        <f t="shared" si="24"/>
        <v>1.7311065907045275</v>
      </c>
      <c r="H58" s="237">
        <f t="shared" si="24"/>
        <v>1.5356912806699086</v>
      </c>
      <c r="I58" s="237">
        <f t="shared" si="24"/>
        <v>2.470562739290628</v>
      </c>
      <c r="J58" s="237">
        <f t="shared" si="24"/>
        <v>-2.393540324906269</v>
      </c>
      <c r="K58" s="237">
        <f t="shared" si="24"/>
        <v>2.858463024804152</v>
      </c>
      <c r="L58" s="237">
        <f t="shared" si="24"/>
        <v>3.060349561554787</v>
      </c>
      <c r="M58" s="237">
        <f aca="true" t="shared" si="25" ref="M58:V58">M24/M23*100-100</f>
        <v>7.6286389027658</v>
      </c>
      <c r="N58" s="237">
        <f t="shared" si="25"/>
        <v>3.065206648593488</v>
      </c>
      <c r="O58" s="237">
        <f t="shared" si="25"/>
        <v>0.4601452471259222</v>
      </c>
      <c r="P58" s="237">
        <f t="shared" si="25"/>
        <v>2.4264161539835953</v>
      </c>
      <c r="Q58" s="237">
        <f t="shared" si="25"/>
        <v>3.230596423328123</v>
      </c>
      <c r="R58" s="237">
        <f t="shared" si="25"/>
        <v>1.8795241591082998</v>
      </c>
      <c r="S58" s="237">
        <f t="shared" si="25"/>
        <v>3.3196759474811444</v>
      </c>
      <c r="T58" s="237">
        <f t="shared" si="25"/>
        <v>6.109632169319141</v>
      </c>
      <c r="U58" s="237">
        <f t="shared" si="25"/>
        <v>1.0082164256754282</v>
      </c>
      <c r="V58" s="237">
        <f t="shared" si="25"/>
        <v>1.2508560178051624</v>
      </c>
      <c r="W58" s="3" t="s">
        <v>39</v>
      </c>
    </row>
    <row r="59" spans="1:23" ht="11.85" customHeight="1">
      <c r="A59" s="47">
        <v>2003</v>
      </c>
      <c r="B59" s="237">
        <f t="shared" si="3"/>
        <v>-7.012225927048604</v>
      </c>
      <c r="C59" s="237">
        <f aca="true" t="shared" si="26" ref="C59:L59">C25/C24*100-100</f>
        <v>-0.12020640318986864</v>
      </c>
      <c r="D59" s="237">
        <f t="shared" si="26"/>
        <v>0.864355893941692</v>
      </c>
      <c r="E59" s="237">
        <f t="shared" si="26"/>
        <v>-4.4861401527434595</v>
      </c>
      <c r="F59" s="237">
        <f t="shared" si="26"/>
        <v>0.8276786583014655</v>
      </c>
      <c r="G59" s="237">
        <f t="shared" si="26"/>
        <v>-1.0363124450000072</v>
      </c>
      <c r="H59" s="237">
        <f t="shared" si="26"/>
        <v>1.3413690519101635</v>
      </c>
      <c r="I59" s="237">
        <f t="shared" si="26"/>
        <v>1.5180354834919427</v>
      </c>
      <c r="J59" s="237">
        <f t="shared" si="26"/>
        <v>-1.5264920228481316</v>
      </c>
      <c r="K59" s="237">
        <f t="shared" si="26"/>
        <v>-8.15432678564136</v>
      </c>
      <c r="L59" s="237">
        <f t="shared" si="26"/>
        <v>1.9724197757984996</v>
      </c>
      <c r="M59" s="237">
        <f aca="true" t="shared" si="27" ref="M59:V59">M25/M24*100-100</f>
        <v>10.482620391370844</v>
      </c>
      <c r="N59" s="237">
        <f t="shared" si="27"/>
        <v>-0.12770877023176297</v>
      </c>
      <c r="O59" s="237">
        <f t="shared" si="27"/>
        <v>-0.3124314041120897</v>
      </c>
      <c r="P59" s="237">
        <f t="shared" si="27"/>
        <v>1.6511520679900968</v>
      </c>
      <c r="Q59" s="237">
        <f t="shared" si="27"/>
        <v>1.2303145039301455</v>
      </c>
      <c r="R59" s="237">
        <f t="shared" si="27"/>
        <v>0.9111899707117601</v>
      </c>
      <c r="S59" s="237">
        <f t="shared" si="27"/>
        <v>0.5463926817178049</v>
      </c>
      <c r="T59" s="237">
        <f t="shared" si="27"/>
        <v>1.683935811598019</v>
      </c>
      <c r="U59" s="237">
        <f t="shared" si="27"/>
        <v>1.7452874869754709</v>
      </c>
      <c r="V59" s="237">
        <f t="shared" si="27"/>
        <v>0.4729949046990072</v>
      </c>
      <c r="W59" s="3" t="s">
        <v>40</v>
      </c>
    </row>
    <row r="60" spans="1:23" ht="11.85" customHeight="1">
      <c r="A60" s="47">
        <v>2004</v>
      </c>
      <c r="B60" s="237">
        <f t="shared" si="3"/>
        <v>16.907530153210914</v>
      </c>
      <c r="C60" s="237">
        <f aca="true" t="shared" si="28" ref="C60:L60">C26/C25*100-100</f>
        <v>3.155719093343734</v>
      </c>
      <c r="D60" s="237">
        <f t="shared" si="28"/>
        <v>3.3056344384022367</v>
      </c>
      <c r="E60" s="237">
        <f t="shared" si="28"/>
        <v>-2.6750488767136176</v>
      </c>
      <c r="F60" s="237">
        <f t="shared" si="28"/>
        <v>2.270370034146339</v>
      </c>
      <c r="G60" s="237">
        <f t="shared" si="28"/>
        <v>2.476379481427159</v>
      </c>
      <c r="H60" s="237">
        <f t="shared" si="28"/>
        <v>0.47614079350475436</v>
      </c>
      <c r="I60" s="237">
        <f t="shared" si="28"/>
        <v>2.2545774403370302</v>
      </c>
      <c r="J60" s="237">
        <f t="shared" si="28"/>
        <v>1.1401140114011525</v>
      </c>
      <c r="K60" s="237">
        <f t="shared" si="28"/>
        <v>7.823390135725489</v>
      </c>
      <c r="L60" s="237">
        <f t="shared" si="28"/>
        <v>2.4388276319794073</v>
      </c>
      <c r="M60" s="237">
        <f aca="true" t="shared" si="29" ref="M60:V60">M26/M25*100-100</f>
        <v>11.410075239659307</v>
      </c>
      <c r="N60" s="237">
        <f t="shared" si="29"/>
        <v>0.5316786238272755</v>
      </c>
      <c r="O60" s="237">
        <f t="shared" si="29"/>
        <v>-2.378837811850886</v>
      </c>
      <c r="P60" s="237">
        <f t="shared" si="29"/>
        <v>4.177904182807836</v>
      </c>
      <c r="Q60" s="237">
        <f t="shared" si="29"/>
        <v>1.8628059890312585</v>
      </c>
      <c r="R60" s="237">
        <f t="shared" si="29"/>
        <v>-0.04683732858306655</v>
      </c>
      <c r="S60" s="237">
        <f t="shared" si="29"/>
        <v>1.91822877567256</v>
      </c>
      <c r="T60" s="237">
        <f t="shared" si="29"/>
        <v>3.034052889683309</v>
      </c>
      <c r="U60" s="237">
        <f t="shared" si="29"/>
        <v>2.91516350517864</v>
      </c>
      <c r="V60" s="237">
        <f t="shared" si="29"/>
        <v>2.6621267763372884</v>
      </c>
      <c r="W60" s="3" t="s">
        <v>41</v>
      </c>
    </row>
    <row r="61" spans="1:23" ht="11.85" customHeight="1">
      <c r="A61" s="47">
        <v>2005</v>
      </c>
      <c r="B61" s="237">
        <f t="shared" si="3"/>
        <v>-22.692629426526636</v>
      </c>
      <c r="C61" s="237">
        <f aca="true" t="shared" si="30" ref="C61:L61">C27/C26*100-100</f>
        <v>0.9423934785701675</v>
      </c>
      <c r="D61" s="237">
        <f t="shared" si="30"/>
        <v>1.3210669137600206</v>
      </c>
      <c r="E61" s="237">
        <f t="shared" si="30"/>
        <v>-3.204465080472488</v>
      </c>
      <c r="F61" s="237">
        <f t="shared" si="30"/>
        <v>1.3445480348994039</v>
      </c>
      <c r="G61" s="237">
        <f t="shared" si="30"/>
        <v>1.5916118197935276</v>
      </c>
      <c r="H61" s="237">
        <f t="shared" si="30"/>
        <v>1.634995704832292</v>
      </c>
      <c r="I61" s="237">
        <f t="shared" si="30"/>
        <v>4.502546689303898</v>
      </c>
      <c r="J61" s="237">
        <f t="shared" si="30"/>
        <v>1.1338541151652919</v>
      </c>
      <c r="K61" s="237">
        <f t="shared" si="30"/>
        <v>-1.0113506324807418</v>
      </c>
      <c r="L61" s="237">
        <f t="shared" si="30"/>
        <v>1.382425795736026</v>
      </c>
      <c r="M61" s="237">
        <f aca="true" t="shared" si="31" ref="M61:V61">M27/M26*100-100</f>
        <v>-2.1082943384583785</v>
      </c>
      <c r="N61" s="237">
        <f t="shared" si="31"/>
        <v>1.8026099685804127</v>
      </c>
      <c r="O61" s="237">
        <f t="shared" si="31"/>
        <v>1.471406445015873</v>
      </c>
      <c r="P61" s="237">
        <f t="shared" si="31"/>
        <v>4.928218404330423</v>
      </c>
      <c r="Q61" s="237">
        <f t="shared" si="31"/>
        <v>1.0592653090611321</v>
      </c>
      <c r="R61" s="237">
        <f t="shared" si="31"/>
        <v>0.2535010024812294</v>
      </c>
      <c r="S61" s="237">
        <f t="shared" si="31"/>
        <v>1.0257143171249226</v>
      </c>
      <c r="T61" s="237">
        <f t="shared" si="31"/>
        <v>1.3900627196299098</v>
      </c>
      <c r="U61" s="237">
        <f t="shared" si="31"/>
        <v>1.7753152032566248</v>
      </c>
      <c r="V61" s="237">
        <f t="shared" si="31"/>
        <v>0.9749843145788049</v>
      </c>
      <c r="W61" s="3" t="s">
        <v>43</v>
      </c>
    </row>
    <row r="62" spans="1:23" ht="11.85" customHeight="1">
      <c r="A62" s="47">
        <v>2006</v>
      </c>
      <c r="B62" s="237">
        <f t="shared" si="3"/>
        <v>5.75293056807935</v>
      </c>
      <c r="C62" s="237">
        <f aca="true" t="shared" si="32" ref="C62:L62">C28/C27*100-100</f>
        <v>6.68540490344833</v>
      </c>
      <c r="D62" s="237">
        <f t="shared" si="32"/>
        <v>7.293068384219765</v>
      </c>
      <c r="E62" s="237">
        <f t="shared" si="32"/>
        <v>3.404995650553005</v>
      </c>
      <c r="F62" s="237">
        <f t="shared" si="32"/>
        <v>3.1742550576629327</v>
      </c>
      <c r="G62" s="237">
        <f t="shared" si="32"/>
        <v>4.219551108645163</v>
      </c>
      <c r="H62" s="237">
        <f t="shared" si="32"/>
        <v>2.9136673942321067</v>
      </c>
      <c r="I62" s="237">
        <f t="shared" si="32"/>
        <v>6.366432718135357</v>
      </c>
      <c r="J62" s="237">
        <f t="shared" si="32"/>
        <v>1.1993612097904247</v>
      </c>
      <c r="K62" s="237">
        <f t="shared" si="32"/>
        <v>6.048865837655455</v>
      </c>
      <c r="L62" s="237">
        <f t="shared" si="32"/>
        <v>3.6036592685699844</v>
      </c>
      <c r="M62" s="237">
        <f aca="true" t="shared" si="33" ref="M62:V62">M28/M27*100-100</f>
        <v>-0.6644954562168408</v>
      </c>
      <c r="N62" s="237">
        <f t="shared" si="33"/>
        <v>5.525573973161244</v>
      </c>
      <c r="O62" s="237">
        <f t="shared" si="33"/>
        <v>4.434680162123314</v>
      </c>
      <c r="P62" s="237">
        <f t="shared" si="33"/>
        <v>2.8967791135833494</v>
      </c>
      <c r="Q62" s="237">
        <f t="shared" si="33"/>
        <v>1.6218911896911408</v>
      </c>
      <c r="R62" s="237">
        <f t="shared" si="33"/>
        <v>1.083466787222136</v>
      </c>
      <c r="S62" s="237">
        <f t="shared" si="33"/>
        <v>-0.00544105164645714</v>
      </c>
      <c r="T62" s="237">
        <f t="shared" si="33"/>
        <v>2.1416924415586465</v>
      </c>
      <c r="U62" s="237">
        <f t="shared" si="33"/>
        <v>3.274262540969943</v>
      </c>
      <c r="V62" s="237">
        <f t="shared" si="33"/>
        <v>4.218039888715921</v>
      </c>
      <c r="W62" s="3" t="s">
        <v>96</v>
      </c>
    </row>
    <row r="63" spans="1:23" ht="11.85" customHeight="1">
      <c r="A63" s="47">
        <v>2007</v>
      </c>
      <c r="B63" s="237">
        <f t="shared" si="3"/>
        <v>10.663938153706226</v>
      </c>
      <c r="C63" s="237">
        <f aca="true" t="shared" si="34" ref="C63:L63">C29/C28*100-100</f>
        <v>5.8177290821171965</v>
      </c>
      <c r="D63" s="237">
        <f t="shared" si="34"/>
        <v>5.785466116829554</v>
      </c>
      <c r="E63" s="237">
        <f t="shared" si="34"/>
        <v>5.371950486720351</v>
      </c>
      <c r="F63" s="237">
        <f t="shared" si="34"/>
        <v>3.4470496068192347</v>
      </c>
      <c r="G63" s="237">
        <f t="shared" si="34"/>
        <v>4.35355996527403</v>
      </c>
      <c r="H63" s="237">
        <f t="shared" si="34"/>
        <v>3.2183534593238363</v>
      </c>
      <c r="I63" s="237">
        <f t="shared" si="34"/>
        <v>5.40089200252531</v>
      </c>
      <c r="J63" s="237">
        <f t="shared" si="34"/>
        <v>6.18659624488744</v>
      </c>
      <c r="K63" s="237">
        <f t="shared" si="34"/>
        <v>5.255042916347492</v>
      </c>
      <c r="L63" s="237">
        <f t="shared" si="34"/>
        <v>4.291958116432241</v>
      </c>
      <c r="M63" s="237">
        <f aca="true" t="shared" si="35" ref="M63:V63">M29/M28*100-100</f>
        <v>-5.704943461745245</v>
      </c>
      <c r="N63" s="237">
        <f t="shared" si="35"/>
        <v>6.216271234322221</v>
      </c>
      <c r="O63" s="237">
        <f t="shared" si="35"/>
        <v>5.2013565671472435</v>
      </c>
      <c r="P63" s="237">
        <f t="shared" si="35"/>
        <v>10.209153033754404</v>
      </c>
      <c r="Q63" s="237">
        <f t="shared" si="35"/>
        <v>1.4617090077379373</v>
      </c>
      <c r="R63" s="237">
        <f t="shared" si="35"/>
        <v>1.2924401725274919</v>
      </c>
      <c r="S63" s="237">
        <f t="shared" si="35"/>
        <v>2.4116053064022935</v>
      </c>
      <c r="T63" s="237">
        <f t="shared" si="35"/>
        <v>1.0029350705132742</v>
      </c>
      <c r="U63" s="237">
        <f t="shared" si="35"/>
        <v>1.4523625096824162</v>
      </c>
      <c r="V63" s="237">
        <f t="shared" si="35"/>
        <v>4.213018618359101</v>
      </c>
      <c r="W63" s="3" t="s">
        <v>98</v>
      </c>
    </row>
    <row r="64" spans="1:23" ht="11.85" customHeight="1">
      <c r="A64" s="47">
        <v>2008</v>
      </c>
      <c r="B64" s="237">
        <f t="shared" si="3"/>
        <v>9.656872816930345</v>
      </c>
      <c r="C64" s="237">
        <f aca="true" t="shared" si="36" ref="C64:L64">C30/C29*100-100</f>
        <v>0.4272976982623078</v>
      </c>
      <c r="D64" s="237">
        <f t="shared" si="36"/>
        <v>-2.0527184130760077</v>
      </c>
      <c r="E64" s="237">
        <f t="shared" si="36"/>
        <v>4.4114963503649705</v>
      </c>
      <c r="F64" s="237">
        <f t="shared" si="36"/>
        <v>2.3865771673305005</v>
      </c>
      <c r="G64" s="237">
        <f t="shared" si="36"/>
        <v>2.0677610897659804</v>
      </c>
      <c r="H64" s="237">
        <f t="shared" si="36"/>
        <v>3.610712786793499</v>
      </c>
      <c r="I64" s="237">
        <f t="shared" si="36"/>
        <v>2.660612501207609</v>
      </c>
      <c r="J64" s="237">
        <f t="shared" si="36"/>
        <v>-1.0463423510857695</v>
      </c>
      <c r="K64" s="237">
        <f t="shared" si="36"/>
        <v>-0.8397324052735229</v>
      </c>
      <c r="L64" s="237">
        <f t="shared" si="36"/>
        <v>1.7683109142508897</v>
      </c>
      <c r="M64" s="237">
        <f aca="true" t="shared" si="37" ref="M64:V64">M30/M29*100-100</f>
        <v>-7.967099728946621</v>
      </c>
      <c r="N64" s="237">
        <f t="shared" si="37"/>
        <v>3.9077717370047367</v>
      </c>
      <c r="O64" s="237">
        <f t="shared" si="37"/>
        <v>3.6115326251896676</v>
      </c>
      <c r="P64" s="237">
        <f t="shared" si="37"/>
        <v>3.9567633853517634</v>
      </c>
      <c r="Q64" s="237">
        <f t="shared" si="37"/>
        <v>3.528860521156332</v>
      </c>
      <c r="R64" s="237">
        <f t="shared" si="37"/>
        <v>3.349647523685519</v>
      </c>
      <c r="S64" s="237">
        <f t="shared" si="37"/>
        <v>2.654481695977907</v>
      </c>
      <c r="T64" s="237">
        <f t="shared" si="37"/>
        <v>4.080345309055858</v>
      </c>
      <c r="U64" s="237">
        <f t="shared" si="37"/>
        <v>3.8302475027040828</v>
      </c>
      <c r="V64" s="237">
        <f t="shared" si="37"/>
        <v>1.856145704968796</v>
      </c>
      <c r="W64" s="3" t="s">
        <v>99</v>
      </c>
    </row>
    <row r="65" spans="1:23" ht="11.85" customHeight="1">
      <c r="A65" s="47">
        <v>2009</v>
      </c>
      <c r="B65" s="237">
        <f t="shared" si="3"/>
        <v>-20.339141839985004</v>
      </c>
      <c r="C65" s="237">
        <f aca="true" t="shared" si="38" ref="C65:L65">C31/C30*100-100</f>
        <v>-11.51500879773117</v>
      </c>
      <c r="D65" s="237">
        <f t="shared" si="38"/>
        <v>-15.29164055155124</v>
      </c>
      <c r="E65" s="237">
        <f t="shared" si="38"/>
        <v>-0.24904967885699136</v>
      </c>
      <c r="F65" s="237">
        <f t="shared" si="38"/>
        <v>-0.8614041221680395</v>
      </c>
      <c r="G65" s="237">
        <f t="shared" si="38"/>
        <v>-2.464519260084245</v>
      </c>
      <c r="H65" s="237">
        <f t="shared" si="38"/>
        <v>-0.7941095803709004</v>
      </c>
      <c r="I65" s="237">
        <f t="shared" si="38"/>
        <v>-3.737860423097189</v>
      </c>
      <c r="J65" s="237">
        <f t="shared" si="38"/>
        <v>-4.603549207711396</v>
      </c>
      <c r="K65" s="237">
        <f t="shared" si="38"/>
        <v>-4.2596234368678125</v>
      </c>
      <c r="L65" s="237">
        <f t="shared" si="38"/>
        <v>-2.362107385739705</v>
      </c>
      <c r="M65" s="237">
        <f aca="true" t="shared" si="39" ref="M65:V65">M31/M30*100-100</f>
        <v>13.907338573720878</v>
      </c>
      <c r="N65" s="237">
        <f t="shared" si="39"/>
        <v>-1.940819314841093</v>
      </c>
      <c r="O65" s="237">
        <f t="shared" si="39"/>
        <v>-10.716005988413727</v>
      </c>
      <c r="P65" s="237">
        <f t="shared" si="39"/>
        <v>-6.4574434688305615</v>
      </c>
      <c r="Q65" s="237">
        <f t="shared" si="39"/>
        <v>2.700290113813878</v>
      </c>
      <c r="R65" s="237">
        <f t="shared" si="39"/>
        <v>3.8420877322558766</v>
      </c>
      <c r="S65" s="237">
        <f t="shared" si="39"/>
        <v>3.5940912808090815</v>
      </c>
      <c r="T65" s="237">
        <f t="shared" si="39"/>
        <v>5.400822619307036</v>
      </c>
      <c r="U65" s="237">
        <f t="shared" si="39"/>
        <v>-3.8421471903915716</v>
      </c>
      <c r="V65" s="237">
        <f t="shared" si="39"/>
        <v>-4.224361698549899</v>
      </c>
      <c r="W65" s="3" t="s">
        <v>101</v>
      </c>
    </row>
    <row r="66" spans="1:23" ht="11.85" customHeight="1">
      <c r="A66" s="47">
        <v>2010</v>
      </c>
      <c r="B66" s="237">
        <f t="shared" si="3"/>
        <v>21.192520286957546</v>
      </c>
      <c r="C66" s="237">
        <f aca="true" t="shared" si="40" ref="C66:L66">C32/C31*100-100</f>
        <v>13.80925697264827</v>
      </c>
      <c r="D66" s="237">
        <f t="shared" si="40"/>
        <v>16.781313657982793</v>
      </c>
      <c r="E66" s="237">
        <f t="shared" si="40"/>
        <v>9.424003504161192</v>
      </c>
      <c r="F66" s="237">
        <f t="shared" si="40"/>
        <v>1.63630425939472</v>
      </c>
      <c r="G66" s="237">
        <f t="shared" si="40"/>
        <v>-1.3353746704091236</v>
      </c>
      <c r="H66" s="237">
        <f t="shared" si="40"/>
        <v>-3.492788574004834</v>
      </c>
      <c r="I66" s="237">
        <f t="shared" si="40"/>
        <v>2.4146560825871006</v>
      </c>
      <c r="J66" s="237">
        <f t="shared" si="40"/>
        <v>5.015261044176711</v>
      </c>
      <c r="K66" s="237">
        <f t="shared" si="40"/>
        <v>-2.062899262899265</v>
      </c>
      <c r="L66" s="237">
        <f t="shared" si="40"/>
        <v>2.7512360995325196</v>
      </c>
      <c r="M66" s="237">
        <f aca="true" t="shared" si="41" ref="M66:V66">M32/M31*100-100</f>
        <v>2.725570613409417</v>
      </c>
      <c r="N66" s="237">
        <f t="shared" si="41"/>
        <v>0.525517744381105</v>
      </c>
      <c r="O66" s="237">
        <f t="shared" si="41"/>
        <v>3.499383962614914</v>
      </c>
      <c r="P66" s="237">
        <f t="shared" si="41"/>
        <v>7.633401470543362</v>
      </c>
      <c r="Q66" s="237">
        <f t="shared" si="41"/>
        <v>3.097393656557273</v>
      </c>
      <c r="R66" s="237">
        <f t="shared" si="41"/>
        <v>2.4412863996429905</v>
      </c>
      <c r="S66" s="237">
        <f t="shared" si="41"/>
        <v>3.366475143642276</v>
      </c>
      <c r="T66" s="237">
        <f t="shared" si="41"/>
        <v>4.561342300958145</v>
      </c>
      <c r="U66" s="237">
        <f t="shared" si="41"/>
        <v>1.4041124989378773</v>
      </c>
      <c r="V66" s="237">
        <f t="shared" si="41"/>
        <v>5.146308384492386</v>
      </c>
      <c r="W66" s="3" t="s">
        <v>103</v>
      </c>
    </row>
    <row r="67" spans="1:23" ht="11.85" customHeight="1">
      <c r="A67" s="47">
        <v>2011</v>
      </c>
      <c r="B67" s="237">
        <f aca="true" t="shared" si="42" ref="B67:K67">B33/B32*100-100</f>
        <v>18.93255701115963</v>
      </c>
      <c r="C67" s="237">
        <f t="shared" si="42"/>
        <v>5.897637372133872</v>
      </c>
      <c r="D67" s="237">
        <f t="shared" si="42"/>
        <v>7.9047407853262115</v>
      </c>
      <c r="E67" s="237">
        <f t="shared" si="42"/>
        <v>6.050477353241405</v>
      </c>
      <c r="F67" s="237">
        <f t="shared" si="42"/>
        <v>4.253329500094267</v>
      </c>
      <c r="G67" s="237">
        <f t="shared" si="42"/>
        <v>5.44224137931036</v>
      </c>
      <c r="H67" s="237">
        <f t="shared" si="42"/>
        <v>5.215490456190139</v>
      </c>
      <c r="I67" s="237">
        <f t="shared" si="42"/>
        <v>2.1887707374811356</v>
      </c>
      <c r="J67" s="237">
        <f t="shared" si="42"/>
        <v>6.596096187970389</v>
      </c>
      <c r="K67" s="237">
        <f t="shared" si="42"/>
        <v>9.000411435911332</v>
      </c>
      <c r="L67" s="237">
        <f aca="true" t="shared" si="43" ref="L67:V68">L33/L32*100-100</f>
        <v>4.24375295049569</v>
      </c>
      <c r="M67" s="237">
        <f t="shared" si="43"/>
        <v>0.7811347283820993</v>
      </c>
      <c r="N67" s="237">
        <f t="shared" si="43"/>
        <v>6.142648754744641</v>
      </c>
      <c r="O67" s="237">
        <f t="shared" si="43"/>
        <v>2.0990793635140506</v>
      </c>
      <c r="P67" s="237">
        <f t="shared" si="43"/>
        <v>6.191596511616922</v>
      </c>
      <c r="Q67" s="237">
        <f t="shared" si="43"/>
        <v>3.1784677327218986</v>
      </c>
      <c r="R67" s="237">
        <f t="shared" si="43"/>
        <v>2.0904097094119436</v>
      </c>
      <c r="S67" s="237">
        <f t="shared" si="43"/>
        <v>3.435675341247446</v>
      </c>
      <c r="T67" s="237">
        <f t="shared" si="43"/>
        <v>4.089249192098322</v>
      </c>
      <c r="U67" s="237">
        <f t="shared" si="43"/>
        <v>3.030144332488433</v>
      </c>
      <c r="V67" s="237">
        <f t="shared" si="43"/>
        <v>4.875559703758199</v>
      </c>
      <c r="W67" s="3" t="s">
        <v>105</v>
      </c>
    </row>
    <row r="68" spans="1:23" ht="11.85" customHeight="1">
      <c r="A68" s="47">
        <v>2012</v>
      </c>
      <c r="B68" s="237">
        <f aca="true" t="shared" si="44" ref="B68:K78">B34/B33*100-100</f>
        <v>-5.034268929503909</v>
      </c>
      <c r="C68" s="237">
        <f t="shared" si="44"/>
        <v>2.7308299468262334</v>
      </c>
      <c r="D68" s="237">
        <f t="shared" si="44"/>
        <v>1.535630142315057</v>
      </c>
      <c r="E68" s="237">
        <f t="shared" si="44"/>
        <v>4.170913071377342</v>
      </c>
      <c r="F68" s="237">
        <f t="shared" si="44"/>
        <v>1.7437403422594997</v>
      </c>
      <c r="G68" s="237">
        <f t="shared" si="44"/>
        <v>0.905872638231429</v>
      </c>
      <c r="H68" s="237">
        <f t="shared" si="44"/>
        <v>-2.038662114897278</v>
      </c>
      <c r="I68" s="237">
        <f t="shared" si="44"/>
        <v>2.9452150763626292</v>
      </c>
      <c r="J68" s="237">
        <f t="shared" si="44"/>
        <v>5.964066356695952</v>
      </c>
      <c r="K68" s="237">
        <f t="shared" si="44"/>
        <v>3.7451666359786344</v>
      </c>
      <c r="L68" s="237">
        <f aca="true" t="shared" si="45" ref="L68:V78">L34/L33*100-100</f>
        <v>1.169148959033734</v>
      </c>
      <c r="M68" s="237">
        <f t="shared" si="45"/>
        <v>1.9807607843812747</v>
      </c>
      <c r="N68" s="237">
        <f t="shared" si="45"/>
        <v>-1.656713196143329</v>
      </c>
      <c r="O68" s="237">
        <f t="shared" si="43"/>
        <v>5.238466473952542</v>
      </c>
      <c r="P68" s="237">
        <f t="shared" si="43"/>
        <v>2.0713586618026625</v>
      </c>
      <c r="Q68" s="237">
        <f t="shared" si="45"/>
        <v>3.2409192786587226</v>
      </c>
      <c r="R68" s="237">
        <f t="shared" si="43"/>
        <v>2.1909587945059315</v>
      </c>
      <c r="S68" s="237">
        <f t="shared" si="43"/>
        <v>4.136525916372264</v>
      </c>
      <c r="T68" s="237">
        <f t="shared" si="43"/>
        <v>4.462266335029113</v>
      </c>
      <c r="U68" s="237">
        <f t="shared" si="45"/>
        <v>1.7760021145302858</v>
      </c>
      <c r="V68" s="237">
        <f t="shared" si="45"/>
        <v>1.972665304439559</v>
      </c>
      <c r="W68" s="3" t="s">
        <v>206</v>
      </c>
    </row>
    <row r="69" spans="1:23" ht="11.85" customHeight="1">
      <c r="A69" s="47">
        <v>2013</v>
      </c>
      <c r="B69" s="237">
        <f t="shared" si="44"/>
        <v>13.845691210585102</v>
      </c>
      <c r="C69" s="237">
        <f t="shared" si="44"/>
        <v>0.5237440422946946</v>
      </c>
      <c r="D69" s="237">
        <f t="shared" si="44"/>
        <v>1.2306702544650108</v>
      </c>
      <c r="E69" s="237">
        <f t="shared" si="44"/>
        <v>1.661352271903766</v>
      </c>
      <c r="F69" s="237">
        <f t="shared" si="44"/>
        <v>3.24400705760641</v>
      </c>
      <c r="G69" s="237">
        <f t="shared" si="44"/>
        <v>2.8771440840699825</v>
      </c>
      <c r="H69" s="237">
        <f t="shared" si="44"/>
        <v>1.1865667812612344</v>
      </c>
      <c r="I69" s="237">
        <f t="shared" si="44"/>
        <v>5.448787746806033</v>
      </c>
      <c r="J69" s="237">
        <f t="shared" si="44"/>
        <v>-1.8391115926327188</v>
      </c>
      <c r="K69" s="237">
        <f t="shared" si="44"/>
        <v>5.415838421127361</v>
      </c>
      <c r="L69" s="237">
        <f t="shared" si="45"/>
        <v>3.4119842799265427</v>
      </c>
      <c r="M69" s="237">
        <f t="shared" si="45"/>
        <v>-1.4432049452359053</v>
      </c>
      <c r="N69" s="237">
        <f t="shared" si="45"/>
        <v>3.6395895447312085</v>
      </c>
      <c r="O69" s="237">
        <f t="shared" si="45"/>
        <v>5.131768716402263</v>
      </c>
      <c r="P69" s="237">
        <f t="shared" si="45"/>
        <v>5.594588469115578</v>
      </c>
      <c r="Q69" s="237">
        <f t="shared" si="45"/>
        <v>3.37421270835722</v>
      </c>
      <c r="R69" s="237">
        <f t="shared" si="45"/>
        <v>2.767737136742653</v>
      </c>
      <c r="S69" s="237">
        <f t="shared" si="45"/>
        <v>3.195002871912706</v>
      </c>
      <c r="T69" s="237">
        <f t="shared" si="45"/>
        <v>4.662620614408937</v>
      </c>
      <c r="U69" s="237">
        <f t="shared" si="45"/>
        <v>2.2374493077891344</v>
      </c>
      <c r="V69" s="237">
        <f t="shared" si="45"/>
        <v>2.5177629978100384</v>
      </c>
      <c r="W69" s="3" t="s">
        <v>229</v>
      </c>
    </row>
    <row r="70" spans="1:23" ht="11.85" customHeight="1">
      <c r="A70" s="47">
        <v>2014</v>
      </c>
      <c r="B70" s="237">
        <f t="shared" si="44"/>
        <v>-0.07924229274367178</v>
      </c>
      <c r="C70" s="237">
        <f t="shared" si="44"/>
        <v>5.016913406281674</v>
      </c>
      <c r="D70" s="237">
        <f t="shared" si="44"/>
        <v>5.692588103190673</v>
      </c>
      <c r="E70" s="237">
        <f t="shared" si="44"/>
        <v>6.555521893322407</v>
      </c>
      <c r="F70" s="237">
        <f t="shared" si="44"/>
        <v>3.9896386985116266</v>
      </c>
      <c r="G70" s="237">
        <f t="shared" si="44"/>
        <v>5.588830608323093</v>
      </c>
      <c r="H70" s="237">
        <f t="shared" si="44"/>
        <v>7.815147711954282</v>
      </c>
      <c r="I70" s="237">
        <f t="shared" si="44"/>
        <v>1.5686713190434745</v>
      </c>
      <c r="J70" s="237">
        <f t="shared" si="44"/>
        <v>7.074859965232733</v>
      </c>
      <c r="K70" s="237">
        <f t="shared" si="44"/>
        <v>4.6333476441817965</v>
      </c>
      <c r="L70" s="237">
        <f t="shared" si="45"/>
        <v>3.060236296726714</v>
      </c>
      <c r="M70" s="237">
        <f t="shared" si="45"/>
        <v>0.6511978613291234</v>
      </c>
      <c r="N70" s="237">
        <f t="shared" si="45"/>
        <v>1.9830288312201674</v>
      </c>
      <c r="O70" s="237">
        <f t="shared" si="45"/>
        <v>2.097051780903911</v>
      </c>
      <c r="P70" s="237">
        <f t="shared" si="45"/>
        <v>9.175637300224551</v>
      </c>
      <c r="Q70" s="237">
        <f t="shared" si="45"/>
        <v>3.6697822100979494</v>
      </c>
      <c r="R70" s="237">
        <f t="shared" si="45"/>
        <v>2.5389186580999024</v>
      </c>
      <c r="S70" s="237">
        <f t="shared" si="45"/>
        <v>3.9344604466708546</v>
      </c>
      <c r="T70" s="237">
        <f t="shared" si="45"/>
        <v>5.608131220171671</v>
      </c>
      <c r="U70" s="237">
        <f t="shared" si="45"/>
        <v>1.6247533071497031</v>
      </c>
      <c r="V70" s="237">
        <f t="shared" si="45"/>
        <v>4.252965821598551</v>
      </c>
      <c r="W70" s="3" t="s">
        <v>233</v>
      </c>
    </row>
    <row r="71" spans="1:23" ht="11.85" customHeight="1">
      <c r="A71" s="47">
        <v>2015</v>
      </c>
      <c r="B71" s="237">
        <f t="shared" si="44"/>
        <v>-21.752265861027183</v>
      </c>
      <c r="C71" s="237">
        <f t="shared" si="44"/>
        <v>3.751353183395551</v>
      </c>
      <c r="D71" s="237">
        <f t="shared" si="44"/>
        <v>4.004526606480809</v>
      </c>
      <c r="E71" s="237">
        <f t="shared" si="44"/>
        <v>4.4521378456804115</v>
      </c>
      <c r="F71" s="237">
        <f t="shared" si="44"/>
        <v>3.4498139628255586</v>
      </c>
      <c r="G71" s="237">
        <f t="shared" si="44"/>
        <v>3.7523798513070687</v>
      </c>
      <c r="H71" s="237">
        <f t="shared" si="44"/>
        <v>3.9598333444384792</v>
      </c>
      <c r="I71" s="237">
        <f t="shared" si="44"/>
        <v>4.635873801213194</v>
      </c>
      <c r="J71" s="237">
        <f t="shared" si="44"/>
        <v>7.179487179487182</v>
      </c>
      <c r="K71" s="237">
        <f t="shared" si="44"/>
        <v>1.4175952371374478</v>
      </c>
      <c r="L71" s="237">
        <f t="shared" si="45"/>
        <v>3.359473327524441</v>
      </c>
      <c r="M71" s="237">
        <f t="shared" si="45"/>
        <v>2.009057785950219</v>
      </c>
      <c r="N71" s="237">
        <f t="shared" si="45"/>
        <v>3.5871273215608284</v>
      </c>
      <c r="O71" s="237">
        <f t="shared" si="45"/>
        <v>4.054821628158379</v>
      </c>
      <c r="P71" s="237">
        <f t="shared" si="45"/>
        <v>3.200731941535409</v>
      </c>
      <c r="Q71" s="237">
        <f t="shared" si="45"/>
        <v>3.2793249818821977</v>
      </c>
      <c r="R71" s="237">
        <f t="shared" si="45"/>
        <v>2.2116688440748646</v>
      </c>
      <c r="S71" s="237">
        <f t="shared" si="45"/>
        <v>2.7102788097868</v>
      </c>
      <c r="T71" s="237">
        <f t="shared" si="45"/>
        <v>4.1206531350895546</v>
      </c>
      <c r="U71" s="237">
        <f t="shared" si="45"/>
        <v>4.017612505648117</v>
      </c>
      <c r="V71" s="237">
        <f t="shared" si="45"/>
        <v>3.2870619296628547</v>
      </c>
      <c r="W71" s="3" t="s">
        <v>234</v>
      </c>
    </row>
    <row r="72" spans="1:23" ht="11.85" customHeight="1">
      <c r="A72" s="47">
        <v>2016</v>
      </c>
      <c r="B72" s="237">
        <f t="shared" si="44"/>
        <v>5.666023166023166</v>
      </c>
      <c r="C72" s="237">
        <f t="shared" si="44"/>
        <v>5.34013659340485</v>
      </c>
      <c r="D72" s="237">
        <f t="shared" si="44"/>
        <v>5.185752983285809</v>
      </c>
      <c r="E72" s="237">
        <f t="shared" si="44"/>
        <v>6.117351309374158</v>
      </c>
      <c r="F72" s="237">
        <f t="shared" si="44"/>
        <v>2.9474578514962673</v>
      </c>
      <c r="G72" s="237">
        <f t="shared" si="44"/>
        <v>3.7169569874693593</v>
      </c>
      <c r="H72" s="237">
        <f t="shared" si="44"/>
        <v>5.307268888553779</v>
      </c>
      <c r="I72" s="237">
        <f t="shared" si="44"/>
        <v>0.26718916993230835</v>
      </c>
      <c r="J72" s="237">
        <f t="shared" si="44"/>
        <v>5.9844677935130335</v>
      </c>
      <c r="K72" s="237">
        <f t="shared" si="44"/>
        <v>3.0026099304282923</v>
      </c>
      <c r="L72" s="237">
        <f t="shared" si="45"/>
        <v>2.0257091221651535</v>
      </c>
      <c r="M72" s="237">
        <f t="shared" si="45"/>
        <v>-1.4312180792469178</v>
      </c>
      <c r="N72" s="237">
        <f t="shared" si="45"/>
        <v>2.1370862653114386</v>
      </c>
      <c r="O72" s="237">
        <f t="shared" si="45"/>
        <v>3.5463990139109</v>
      </c>
      <c r="P72" s="237">
        <f t="shared" si="45"/>
        <v>2.9182907886638816</v>
      </c>
      <c r="Q72" s="237">
        <f t="shared" si="45"/>
        <v>3.35012405082324</v>
      </c>
      <c r="R72" s="237">
        <f t="shared" si="45"/>
        <v>3.3129592498137157</v>
      </c>
      <c r="S72" s="237">
        <f t="shared" si="45"/>
        <v>4.315380416629338</v>
      </c>
      <c r="T72" s="237">
        <f t="shared" si="45"/>
        <v>4.487885326604896</v>
      </c>
      <c r="U72" s="237">
        <f t="shared" si="45"/>
        <v>0.18207697142223367</v>
      </c>
      <c r="V72" s="237">
        <f t="shared" si="45"/>
        <v>3.6892822242305243</v>
      </c>
      <c r="W72" s="3" t="s">
        <v>251</v>
      </c>
    </row>
    <row r="73" spans="1:23" ht="11.85" customHeight="1">
      <c r="A73" s="47">
        <v>2017</v>
      </c>
      <c r="B73" s="237">
        <f t="shared" si="44"/>
        <v>27.103315976979985</v>
      </c>
      <c r="C73" s="237">
        <f t="shared" si="44"/>
        <v>3.822837511180836</v>
      </c>
      <c r="D73" s="237">
        <f t="shared" si="44"/>
        <v>2.8545799263852274</v>
      </c>
      <c r="E73" s="237">
        <f t="shared" si="44"/>
        <v>4.108700244439746</v>
      </c>
      <c r="F73" s="237">
        <f t="shared" si="44"/>
        <v>4.268860762631505</v>
      </c>
      <c r="G73" s="237">
        <f t="shared" si="44"/>
        <v>4.773539752927249</v>
      </c>
      <c r="H73" s="237">
        <f t="shared" si="44"/>
        <v>5.589348303182405</v>
      </c>
      <c r="I73" s="237">
        <f t="shared" si="44"/>
        <v>3.569986595390759</v>
      </c>
      <c r="J73" s="237">
        <f t="shared" si="44"/>
        <v>4.169691470054431</v>
      </c>
      <c r="K73" s="237">
        <f t="shared" si="44"/>
        <v>4.3714668597218065</v>
      </c>
      <c r="L73" s="237">
        <f t="shared" si="45"/>
        <v>3.747127616198213</v>
      </c>
      <c r="M73" s="237">
        <f t="shared" si="45"/>
        <v>0.26161387823523796</v>
      </c>
      <c r="N73" s="237">
        <f t="shared" si="45"/>
        <v>2.4545115512198947</v>
      </c>
      <c r="O73" s="237">
        <f t="shared" si="45"/>
        <v>7.15710949368524</v>
      </c>
      <c r="P73" s="237">
        <f t="shared" si="45"/>
        <v>5.2083407490727325</v>
      </c>
      <c r="Q73" s="237">
        <f t="shared" si="45"/>
        <v>4.422750191158386</v>
      </c>
      <c r="R73" s="237">
        <f t="shared" si="45"/>
        <v>4.357717475432139</v>
      </c>
      <c r="S73" s="237">
        <f t="shared" si="45"/>
        <v>3.7666739558276845</v>
      </c>
      <c r="T73" s="237">
        <f t="shared" si="45"/>
        <v>5.453376935145442</v>
      </c>
      <c r="U73" s="237">
        <f t="shared" si="45"/>
        <v>3.2880352052254267</v>
      </c>
      <c r="V73" s="237">
        <f t="shared" si="45"/>
        <v>4.309422723505847</v>
      </c>
      <c r="W73" s="3" t="s">
        <v>267</v>
      </c>
    </row>
    <row r="74" spans="1:23" ht="11.85" customHeight="1">
      <c r="A74" s="47">
        <v>2018</v>
      </c>
      <c r="B74" s="237">
        <f t="shared" si="44"/>
        <v>-16.66307316372</v>
      </c>
      <c r="C74" s="237">
        <f t="shared" si="44"/>
        <v>2.4231029002338147</v>
      </c>
      <c r="D74" s="237">
        <f t="shared" si="44"/>
        <v>1.2326906189721996</v>
      </c>
      <c r="E74" s="237">
        <f t="shared" si="44"/>
        <v>7.2829253445801925</v>
      </c>
      <c r="F74" s="237">
        <f t="shared" si="44"/>
        <v>3.544215773290645</v>
      </c>
      <c r="G74" s="237">
        <f t="shared" si="44"/>
        <v>4.0274616952023194</v>
      </c>
      <c r="H74" s="237">
        <f t="shared" si="44"/>
        <v>2.4287201326420984</v>
      </c>
      <c r="I74" s="237">
        <f t="shared" si="44"/>
        <v>3.3268620525655166</v>
      </c>
      <c r="J74" s="237">
        <f t="shared" si="44"/>
        <v>5.592578073957924</v>
      </c>
      <c r="K74" s="237">
        <f t="shared" si="44"/>
        <v>7.639575554538894</v>
      </c>
      <c r="L74" s="237">
        <f t="shared" si="45"/>
        <v>3.0224041810032958</v>
      </c>
      <c r="M74" s="237">
        <f t="shared" si="45"/>
        <v>0.055732887470227865</v>
      </c>
      <c r="N74" s="237">
        <f t="shared" si="45"/>
        <v>1.9646534795727746</v>
      </c>
      <c r="O74" s="237">
        <f t="shared" si="45"/>
        <v>3.843671642738485</v>
      </c>
      <c r="P74" s="237">
        <f t="shared" si="45"/>
        <v>6.5907445375990505</v>
      </c>
      <c r="Q74" s="237">
        <f t="shared" si="45"/>
        <v>3.7126367740217603</v>
      </c>
      <c r="R74" s="237">
        <f t="shared" si="45"/>
        <v>4.297673895943348</v>
      </c>
      <c r="S74" s="237">
        <f t="shared" si="45"/>
        <v>4.274951643372702</v>
      </c>
      <c r="T74" s="237">
        <f t="shared" si="45"/>
        <v>3.215297196529704</v>
      </c>
      <c r="U74" s="237">
        <f t="shared" si="45"/>
        <v>3.1065498360977983</v>
      </c>
      <c r="V74" s="237">
        <f t="shared" si="45"/>
        <v>3.01154115012055</v>
      </c>
      <c r="W74" s="3" t="s">
        <v>268</v>
      </c>
    </row>
    <row r="75" spans="1:23" ht="11.85" customHeight="1">
      <c r="A75" s="47">
        <v>2019</v>
      </c>
      <c r="B75" s="237">
        <f t="shared" si="44"/>
        <v>16.191626061834327</v>
      </c>
      <c r="C75" s="237">
        <f t="shared" si="44"/>
        <v>1.8729481304795854</v>
      </c>
      <c r="D75" s="237">
        <f t="shared" si="44"/>
        <v>0.7200506526571218</v>
      </c>
      <c r="E75" s="237">
        <f t="shared" si="44"/>
        <v>4.241306638566925</v>
      </c>
      <c r="F75" s="237">
        <f t="shared" si="44"/>
        <v>3.6360488020947344</v>
      </c>
      <c r="G75" s="237">
        <f t="shared" si="44"/>
        <v>4.011129218172414</v>
      </c>
      <c r="H75" s="237">
        <f t="shared" si="44"/>
        <v>3.3228288071183556</v>
      </c>
      <c r="I75" s="237">
        <f t="shared" si="44"/>
        <v>4.931862426995465</v>
      </c>
      <c r="J75" s="237">
        <f t="shared" si="44"/>
        <v>4.184713113063566</v>
      </c>
      <c r="K75" s="237">
        <f t="shared" si="44"/>
        <v>4.542369627958948</v>
      </c>
      <c r="L75" s="237">
        <f t="shared" si="45"/>
        <v>2.1577635656025933</v>
      </c>
      <c r="M75" s="237">
        <f t="shared" si="45"/>
        <v>2.8787725339274743</v>
      </c>
      <c r="N75" s="237">
        <f t="shared" si="45"/>
        <v>2.4622813445315046</v>
      </c>
      <c r="O75" s="237">
        <f t="shared" si="45"/>
        <v>0.627598011247855</v>
      </c>
      <c r="P75" s="237">
        <f t="shared" si="45"/>
        <v>2.9049726071748125</v>
      </c>
      <c r="Q75" s="237">
        <f t="shared" si="45"/>
        <v>5.030764040851537</v>
      </c>
      <c r="R75" s="237">
        <f t="shared" si="45"/>
        <v>5.131202559944839</v>
      </c>
      <c r="S75" s="237">
        <f t="shared" si="45"/>
        <v>5.071203273979236</v>
      </c>
      <c r="T75" s="237">
        <f t="shared" si="45"/>
        <v>5.328945368975411</v>
      </c>
      <c r="U75" s="237">
        <f t="shared" si="45"/>
        <v>4.225754753757528</v>
      </c>
      <c r="V75" s="237">
        <f t="shared" si="45"/>
        <v>3.1978055458833126</v>
      </c>
      <c r="W75" s="3" t="s">
        <v>270</v>
      </c>
    </row>
    <row r="76" spans="1:23" ht="11.85" customHeight="1">
      <c r="A76" s="47">
        <v>2020</v>
      </c>
      <c r="B76" s="237">
        <f t="shared" si="44"/>
        <v>-4.906108513322934</v>
      </c>
      <c r="C76" s="237">
        <f t="shared" si="44"/>
        <v>-3.1647388193221246</v>
      </c>
      <c r="D76" s="237">
        <f t="shared" si="44"/>
        <v>-6.223895956293163</v>
      </c>
      <c r="E76" s="237">
        <f t="shared" si="44"/>
        <v>8.427778101773555</v>
      </c>
      <c r="F76" s="237">
        <f t="shared" si="44"/>
        <v>-0.49866610049016913</v>
      </c>
      <c r="G76" s="237">
        <f t="shared" si="44"/>
        <v>-3.135107703407499</v>
      </c>
      <c r="H76" s="237">
        <f t="shared" si="44"/>
        <v>2.6389645340082666</v>
      </c>
      <c r="I76" s="237">
        <f t="shared" si="44"/>
        <v>-8.29558038860364</v>
      </c>
      <c r="J76" s="237">
        <f t="shared" si="44"/>
        <v>-38.3747401761853</v>
      </c>
      <c r="K76" s="237">
        <f t="shared" si="44"/>
        <v>1.4256018151176875</v>
      </c>
      <c r="L76" s="237">
        <f t="shared" si="45"/>
        <v>-0.3073936456317625</v>
      </c>
      <c r="M76" s="237">
        <f t="shared" si="45"/>
        <v>1.3273283620046215</v>
      </c>
      <c r="N76" s="237">
        <f t="shared" si="45"/>
        <v>1.6604472480218533</v>
      </c>
      <c r="O76" s="237">
        <f t="shared" si="45"/>
        <v>1.6538757492305223</v>
      </c>
      <c r="P76" s="237">
        <f t="shared" si="45"/>
        <v>-7.898876612440546</v>
      </c>
      <c r="Q76" s="237">
        <f t="shared" si="45"/>
        <v>1.732701761267478</v>
      </c>
      <c r="R76" s="237">
        <f t="shared" si="45"/>
        <v>4.526169076729133</v>
      </c>
      <c r="S76" s="237">
        <f t="shared" si="45"/>
        <v>1.5868327231011108</v>
      </c>
      <c r="T76" s="237">
        <f t="shared" si="45"/>
        <v>4.163626695685508</v>
      </c>
      <c r="U76" s="237">
        <f t="shared" si="45"/>
        <v>-7.523708992378204</v>
      </c>
      <c r="V76" s="237">
        <f t="shared" si="45"/>
        <v>-1.3341142346097001</v>
      </c>
      <c r="W76" s="3" t="s">
        <v>272</v>
      </c>
    </row>
    <row r="77" spans="1:23" ht="11.85" customHeight="1">
      <c r="A77" s="47">
        <v>2021</v>
      </c>
      <c r="B77" s="237">
        <f t="shared" si="44"/>
        <v>19.579300655635336</v>
      </c>
      <c r="C77" s="237">
        <f t="shared" si="44"/>
        <v>6.223395395576475</v>
      </c>
      <c r="D77" s="237">
        <f t="shared" si="44"/>
        <v>6.614838526351804</v>
      </c>
      <c r="E77" s="237">
        <f t="shared" si="44"/>
        <v>7.454177100203793</v>
      </c>
      <c r="F77" s="237">
        <f t="shared" si="44"/>
        <v>5.0639769623560085</v>
      </c>
      <c r="G77" s="237">
        <f t="shared" si="44"/>
        <v>7.4062560163107065</v>
      </c>
      <c r="H77" s="237">
        <f t="shared" si="44"/>
        <v>5.6869153189935275</v>
      </c>
      <c r="I77" s="237">
        <f t="shared" si="44"/>
        <v>14.955381647664012</v>
      </c>
      <c r="J77" s="237">
        <f t="shared" si="44"/>
        <v>1.6318663668486835</v>
      </c>
      <c r="K77" s="237">
        <f t="shared" si="44"/>
        <v>5.905437994194116</v>
      </c>
      <c r="L77" s="237">
        <f t="shared" si="45"/>
        <v>4.375819380861245</v>
      </c>
      <c r="M77" s="237">
        <f t="shared" si="45"/>
        <v>-0.2874098302257977</v>
      </c>
      <c r="N77" s="237">
        <f t="shared" si="45"/>
        <v>2.802780232928683</v>
      </c>
      <c r="O77" s="237">
        <f t="shared" si="45"/>
        <v>7.874384346847421</v>
      </c>
      <c r="P77" s="237">
        <f t="shared" si="45"/>
        <v>7.03305536019289</v>
      </c>
      <c r="Q77" s="237">
        <f t="shared" si="45"/>
        <v>3.7655430805788654</v>
      </c>
      <c r="R77" s="237">
        <f t="shared" si="45"/>
        <v>4.261546078916794</v>
      </c>
      <c r="S77" s="237">
        <f t="shared" si="45"/>
        <v>3.739442667514183</v>
      </c>
      <c r="T77" s="237">
        <f t="shared" si="45"/>
        <v>3.809229843847689</v>
      </c>
      <c r="U77" s="237">
        <f t="shared" si="45"/>
        <v>2.7916340856185116</v>
      </c>
      <c r="V77" s="237">
        <f t="shared" si="45"/>
        <v>5.524807130137248</v>
      </c>
      <c r="W77" s="3" t="s">
        <v>275</v>
      </c>
    </row>
    <row r="78" spans="1:23" ht="11.85" customHeight="1">
      <c r="A78" s="47">
        <v>2022</v>
      </c>
      <c r="B78" s="237">
        <f t="shared" si="44"/>
        <v>40.001958160634445</v>
      </c>
      <c r="C78" s="237">
        <f t="shared" si="44"/>
        <v>7.128170620011588</v>
      </c>
      <c r="D78" s="237">
        <f t="shared" si="44"/>
        <v>5.062051620351298</v>
      </c>
      <c r="E78" s="237">
        <f t="shared" si="44"/>
        <v>17.408037730392323</v>
      </c>
      <c r="F78" s="237">
        <f t="shared" si="44"/>
        <v>7.021277347254511</v>
      </c>
      <c r="G78" s="237">
        <f t="shared" si="44"/>
        <v>12.556510394092513</v>
      </c>
      <c r="H78" s="237">
        <f t="shared" si="44"/>
        <v>10.118256513854675</v>
      </c>
      <c r="I78" s="237">
        <f t="shared" si="44"/>
        <v>19.120315420401383</v>
      </c>
      <c r="J78" s="237">
        <f t="shared" si="44"/>
        <v>54.90549339401986</v>
      </c>
      <c r="K78" s="237">
        <f t="shared" si="44"/>
        <v>3.542626903940672</v>
      </c>
      <c r="L78" s="237">
        <f t="shared" si="45"/>
        <v>4.199736432137229</v>
      </c>
      <c r="M78" s="237">
        <f t="shared" si="45"/>
        <v>1.2926064857667257</v>
      </c>
      <c r="N78" s="237">
        <f t="shared" si="45"/>
        <v>2.348540898417056</v>
      </c>
      <c r="O78" s="10" t="s">
        <v>298</v>
      </c>
      <c r="P78" s="10" t="s">
        <v>298</v>
      </c>
      <c r="Q78" s="237">
        <f t="shared" si="45"/>
        <v>5.145882809092228</v>
      </c>
      <c r="R78" s="10" t="s">
        <v>298</v>
      </c>
      <c r="S78" s="10" t="s">
        <v>298</v>
      </c>
      <c r="T78" s="10" t="s">
        <v>298</v>
      </c>
      <c r="U78" s="237">
        <f t="shared" si="45"/>
        <v>9.124135458655019</v>
      </c>
      <c r="V78" s="237">
        <f t="shared" si="45"/>
        <v>7.362991155314575</v>
      </c>
      <c r="W78" s="3" t="s">
        <v>277</v>
      </c>
    </row>
    <row r="79" ht="11.85" customHeight="1"/>
    <row r="80" ht="11.85" customHeight="1"/>
    <row r="81" ht="11.85" customHeight="1"/>
    <row r="82" ht="11.85" customHeight="1"/>
    <row r="83" ht="11.85" customHeight="1"/>
    <row r="84" ht="11.85" customHeight="1"/>
    <row r="85" ht="11.85" customHeight="1"/>
    <row r="86" ht="11.85" customHeight="1"/>
    <row r="87" ht="11.85" customHeight="1"/>
    <row r="88" ht="11.85" customHeight="1"/>
    <row r="89" ht="11.85" customHeight="1"/>
    <row r="90" ht="11.85" customHeight="1"/>
    <row r="91" ht="11.85" customHeight="1"/>
    <row r="92" ht="11.85" customHeight="1"/>
    <row r="93" ht="11.85" customHeight="1"/>
    <row r="94" ht="11.85" customHeight="1"/>
    <row r="95" ht="11.85" customHeight="1"/>
    <row r="96" ht="11.85" customHeight="1"/>
    <row r="97" ht="11.85" customHeight="1"/>
    <row r="98" ht="11.85" customHeight="1"/>
    <row r="99" ht="11.85" customHeight="1"/>
    <row r="100" ht="11.85" customHeight="1"/>
    <row r="101" ht="11.85" customHeight="1"/>
    <row r="102" ht="11.85" customHeight="1"/>
    <row r="103" ht="11.85" customHeight="1"/>
    <row r="104" ht="11.85" customHeight="1"/>
    <row r="105" ht="11.85" customHeight="1"/>
    <row r="106" ht="11.85" customHeight="1"/>
    <row r="107" ht="11.85" customHeight="1"/>
    <row r="108" ht="11.85" customHeight="1"/>
    <row r="109" ht="11.85" customHeight="1"/>
    <row r="110" ht="11.85" customHeight="1"/>
    <row r="111" ht="11.85" customHeight="1"/>
    <row r="112" ht="11.85" customHeight="1"/>
    <row r="113" ht="11.85" customHeight="1"/>
    <row r="114" ht="11.85" customHeight="1"/>
    <row r="115" ht="11.85" customHeight="1"/>
    <row r="116" ht="11.85" customHeight="1"/>
    <row r="117" ht="11.85" customHeight="1"/>
    <row r="118" ht="11.85" customHeight="1"/>
    <row r="119" ht="11.85" customHeight="1"/>
    <row r="120" ht="11.85" customHeight="1"/>
    <row r="121" ht="11.85" customHeight="1"/>
    <row r="122" ht="11.85" customHeight="1"/>
    <row r="123" ht="11.85" customHeight="1"/>
    <row r="124" ht="11.85" customHeight="1"/>
    <row r="125" ht="11.85" customHeight="1"/>
    <row r="126" ht="11.85" customHeight="1"/>
    <row r="127" ht="11.85" customHeight="1"/>
    <row r="128" ht="11.85" customHeight="1"/>
    <row r="129" ht="11.85" customHeight="1"/>
    <row r="130" ht="11.85" customHeight="1"/>
    <row r="131" ht="11.85" customHeight="1"/>
    <row r="132" ht="11.85" customHeight="1"/>
    <row r="133" ht="11.85" customHeight="1"/>
    <row r="134" ht="11.85" customHeight="1"/>
    <row r="135" ht="11.85" customHeight="1"/>
    <row r="136" ht="11.85" customHeight="1"/>
    <row r="137" ht="11.85" customHeight="1"/>
    <row r="138" ht="11.85" customHeight="1"/>
    <row r="139" ht="11.85" customHeight="1"/>
    <row r="140" ht="11.85" customHeight="1"/>
    <row r="141" ht="11.85" customHeight="1"/>
    <row r="142" ht="11.85" customHeight="1"/>
    <row r="143" ht="11.85" customHeight="1"/>
    <row r="144" ht="11.85" customHeight="1"/>
    <row r="145" ht="11.85" customHeight="1"/>
    <row r="146" ht="11.85" customHeight="1"/>
    <row r="147" ht="11.85" customHeight="1"/>
    <row r="148" ht="11.85" customHeight="1"/>
    <row r="149" ht="11.85" customHeight="1"/>
    <row r="150" ht="11.85" customHeight="1"/>
    <row r="151" ht="11.85" customHeight="1"/>
    <row r="152" ht="11.85" customHeight="1"/>
    <row r="153" ht="11.85" customHeight="1"/>
    <row r="154" ht="11.85" customHeight="1"/>
    <row r="155" ht="11.85" customHeight="1"/>
    <row r="156" ht="11.85" customHeight="1"/>
    <row r="157" ht="11.85" customHeight="1"/>
    <row r="158" ht="11.85" customHeight="1"/>
    <row r="159" ht="11.85" customHeight="1"/>
    <row r="160" ht="11.85" customHeight="1"/>
    <row r="161" ht="11.85" customHeight="1"/>
    <row r="162" ht="11.85" customHeight="1"/>
    <row r="163" ht="11.85" customHeight="1"/>
    <row r="164" ht="11.85" customHeight="1"/>
    <row r="165" ht="11.85" customHeight="1"/>
    <row r="166" ht="11.85" customHeight="1"/>
    <row r="167" ht="11.85" customHeight="1"/>
    <row r="168" ht="11.85" customHeight="1"/>
    <row r="169" ht="11.85" customHeight="1"/>
    <row r="170" ht="11.85" customHeight="1"/>
    <row r="171" ht="11.85" customHeight="1"/>
    <row r="172" ht="11.85" customHeight="1"/>
    <row r="173" ht="11.85" customHeight="1"/>
    <row r="174" ht="11.85" customHeight="1"/>
    <row r="175" ht="11.85" customHeight="1"/>
    <row r="176" ht="11.85" customHeight="1"/>
    <row r="177" ht="11.85" customHeight="1"/>
    <row r="178" ht="11.85" customHeight="1"/>
    <row r="179" ht="11.85" customHeight="1"/>
    <row r="180" ht="11.85" customHeight="1"/>
    <row r="181" ht="11.85" customHeight="1"/>
    <row r="182" ht="11.85" customHeight="1"/>
    <row r="183" ht="11.85" customHeight="1"/>
    <row r="184" ht="11.85" customHeight="1"/>
    <row r="185" ht="11.85" customHeight="1"/>
    <row r="186" ht="11.85" customHeight="1"/>
    <row r="187" ht="11.85" customHeight="1"/>
    <row r="188" ht="11.85" customHeight="1"/>
    <row r="189" ht="11.85" customHeight="1"/>
    <row r="190" ht="11.85" customHeight="1"/>
    <row r="191" ht="11.85" customHeight="1"/>
    <row r="192" ht="11.85" customHeight="1"/>
    <row r="193" ht="11.85" customHeight="1"/>
    <row r="194" ht="11.85" customHeight="1"/>
    <row r="195" ht="11.85" customHeight="1"/>
    <row r="196" ht="11.85" customHeight="1"/>
    <row r="197" ht="11.85" customHeight="1"/>
    <row r="198" ht="11.85" customHeight="1"/>
    <row r="199" ht="11.85" customHeight="1"/>
    <row r="200" ht="11.85" customHeight="1"/>
    <row r="201" ht="11.85" customHeight="1"/>
    <row r="202" ht="11.85" customHeight="1"/>
    <row r="203" ht="11.85" customHeight="1"/>
    <row r="204" ht="11.85" customHeight="1"/>
    <row r="205" ht="11.85" customHeight="1"/>
    <row r="206" ht="11.85" customHeight="1"/>
    <row r="207" ht="11.85" customHeight="1"/>
    <row r="208" ht="11.85" customHeight="1"/>
    <row r="209" ht="11.85" customHeight="1"/>
    <row r="210" ht="11.85" customHeight="1"/>
    <row r="211" ht="11.85" customHeight="1"/>
    <row r="212" ht="11.85" customHeight="1"/>
    <row r="213" ht="11.85" customHeight="1"/>
    <row r="214" ht="11.85" customHeight="1"/>
    <row r="215" ht="11.85" customHeight="1"/>
    <row r="216" ht="11.85" customHeight="1"/>
    <row r="217" ht="11.85" customHeight="1"/>
    <row r="218" ht="11.85" customHeight="1"/>
    <row r="219" ht="11.85" customHeight="1"/>
    <row r="220" ht="11.85" customHeight="1"/>
    <row r="221" ht="11.85" customHeight="1"/>
    <row r="222" ht="11.85" customHeight="1"/>
    <row r="223" ht="11.85" customHeight="1"/>
    <row r="224" ht="11.85" customHeight="1"/>
    <row r="225" ht="11.85" customHeight="1"/>
    <row r="226" ht="11.85" customHeight="1"/>
    <row r="227" ht="11.85" customHeight="1"/>
    <row r="228" ht="11.85" customHeight="1"/>
    <row r="229" ht="11.85" customHeight="1"/>
    <row r="230" ht="11.85" customHeight="1"/>
    <row r="231" ht="11.85" customHeight="1"/>
    <row r="232" ht="11.85" customHeight="1"/>
    <row r="233" ht="11.85" customHeight="1"/>
    <row r="234" ht="11.85" customHeight="1"/>
    <row r="235" ht="11.85" customHeight="1"/>
    <row r="236" ht="11.85" customHeight="1"/>
    <row r="237" ht="11.85" customHeight="1"/>
    <row r="238" ht="11.85" customHeight="1"/>
    <row r="239" ht="11.85" customHeight="1"/>
    <row r="240" ht="11.85" customHeight="1"/>
    <row r="241" ht="11.85" customHeight="1"/>
    <row r="242" ht="11.85" customHeight="1"/>
    <row r="243" ht="11.85" customHeight="1"/>
    <row r="244" ht="11.85" customHeight="1"/>
    <row r="245" ht="11.85" customHeight="1"/>
    <row r="246" ht="11.85" customHeight="1"/>
    <row r="247" ht="11.85" customHeight="1"/>
    <row r="248" ht="11.85" customHeight="1"/>
    <row r="249" ht="11.85" customHeight="1"/>
    <row r="250" ht="11.85" customHeight="1"/>
    <row r="251" ht="11.85" customHeight="1"/>
    <row r="252" ht="11.85" customHeight="1"/>
    <row r="253" ht="11.85" customHeight="1"/>
    <row r="254" ht="11.85" customHeight="1"/>
    <row r="255" ht="11.85" customHeight="1"/>
    <row r="256" ht="11.85" customHeight="1"/>
    <row r="257" ht="11.85" customHeight="1"/>
    <row r="258" ht="11.85" customHeight="1"/>
    <row r="259" ht="11.85" customHeight="1"/>
    <row r="260" ht="11.85" customHeight="1"/>
    <row r="261" ht="11.85" customHeight="1"/>
    <row r="262" ht="11.85" customHeight="1"/>
    <row r="263" ht="11.85" customHeight="1"/>
    <row r="264" ht="11.85" customHeight="1"/>
    <row r="265" ht="11.85" customHeight="1"/>
    <row r="266" ht="11.85" customHeight="1"/>
    <row r="267" ht="11.85" customHeight="1"/>
    <row r="268" ht="11.85" customHeight="1"/>
    <row r="269" ht="11.85" customHeight="1"/>
    <row r="270" ht="11.85" customHeight="1"/>
    <row r="271" ht="11.85" customHeight="1"/>
    <row r="272" ht="11.85" customHeight="1"/>
    <row r="273" ht="11.85" customHeight="1"/>
    <row r="274" ht="11.85" customHeight="1"/>
    <row r="275" ht="11.85" customHeight="1"/>
    <row r="276" ht="11.85" customHeight="1"/>
    <row r="277" ht="11.85" customHeight="1"/>
    <row r="278" ht="11.85" customHeight="1"/>
    <row r="279" ht="11.85" customHeight="1"/>
    <row r="280" ht="11.85" customHeight="1"/>
    <row r="281" ht="11.85" customHeight="1"/>
    <row r="282" ht="11.85" customHeight="1"/>
    <row r="283" ht="11.85" customHeight="1"/>
    <row r="284" ht="11.85" customHeight="1"/>
    <row r="285" ht="11.85" customHeight="1"/>
    <row r="286" ht="11.85" customHeight="1"/>
    <row r="287" ht="11.85" customHeight="1"/>
    <row r="288" ht="11.85" customHeight="1"/>
    <row r="289" ht="11.85" customHeight="1"/>
    <row r="290" ht="11.85" customHeight="1"/>
    <row r="291" ht="11.85" customHeight="1"/>
    <row r="292" ht="11.85" customHeight="1"/>
    <row r="293" ht="11.85" customHeight="1"/>
    <row r="294" ht="11.85" customHeight="1"/>
    <row r="295" ht="11.85" customHeight="1"/>
    <row r="296" ht="11.85" customHeight="1"/>
    <row r="297" ht="11.85" customHeight="1"/>
    <row r="298" ht="11.85" customHeight="1"/>
    <row r="299" ht="11.85" customHeight="1"/>
    <row r="300" ht="11.85" customHeight="1"/>
    <row r="301" ht="11.85" customHeight="1"/>
    <row r="302" ht="11.85" customHeight="1"/>
    <row r="303" ht="11.85" customHeight="1"/>
    <row r="304" ht="11.85" customHeight="1"/>
    <row r="305" ht="11.85" customHeight="1"/>
    <row r="306" ht="11.85" customHeight="1"/>
    <row r="307" ht="11.85" customHeight="1"/>
    <row r="308" ht="11.85" customHeight="1"/>
    <row r="309" ht="11.85" customHeight="1"/>
    <row r="310" ht="11.85" customHeight="1"/>
    <row r="311" ht="11.85" customHeight="1"/>
    <row r="312" ht="11.85" customHeight="1"/>
    <row r="313" ht="11.85" customHeight="1"/>
    <row r="314" ht="11.85" customHeight="1"/>
    <row r="315" ht="11.85" customHeight="1"/>
    <row r="316" ht="11.85" customHeight="1"/>
    <row r="317" ht="11.85" customHeight="1"/>
    <row r="318" ht="11.85" customHeight="1"/>
    <row r="319" ht="11.85" customHeight="1"/>
    <row r="320" ht="11.85" customHeight="1"/>
    <row r="321" ht="11.85" customHeight="1"/>
    <row r="322" ht="11.85" customHeight="1"/>
    <row r="323" ht="11.85" customHeight="1"/>
    <row r="324" ht="11.85" customHeight="1"/>
    <row r="325" ht="11.85" customHeight="1"/>
    <row r="326" ht="11.85" customHeight="1"/>
  </sheetData>
  <mergeCells count="32">
    <mergeCell ref="Y9:Y10"/>
    <mergeCell ref="G8:G9"/>
    <mergeCell ref="N8:N9"/>
    <mergeCell ref="O8:O9"/>
    <mergeCell ref="S8:S9"/>
    <mergeCell ref="R8:R9"/>
    <mergeCell ref="H8:H9"/>
    <mergeCell ref="M8:M9"/>
    <mergeCell ref="W6:W9"/>
    <mergeCell ref="L6:V6"/>
    <mergeCell ref="B6:K6"/>
    <mergeCell ref="B7:B9"/>
    <mergeCell ref="D8:E8"/>
    <mergeCell ref="I8:I9"/>
    <mergeCell ref="F7:F9"/>
    <mergeCell ref="J8:J9"/>
    <mergeCell ref="A46:K46"/>
    <mergeCell ref="L46:W46"/>
    <mergeCell ref="P8:P9"/>
    <mergeCell ref="Q8:Q9"/>
    <mergeCell ref="K8:K9"/>
    <mergeCell ref="V7:V9"/>
    <mergeCell ref="T8:T9"/>
    <mergeCell ref="Q7:U7"/>
    <mergeCell ref="L11:W11"/>
    <mergeCell ref="U8:U9"/>
    <mergeCell ref="A6:A9"/>
    <mergeCell ref="A11:K11"/>
    <mergeCell ref="C8:C9"/>
    <mergeCell ref="L7:P7"/>
    <mergeCell ref="L8:L9"/>
    <mergeCell ref="G7:K7"/>
  </mergeCells>
  <printOptions horizontalCentered="1"/>
  <pageMargins left="0.7086614173228347" right="0.7086614173228347" top="0.5905511811023623" bottom="0.7086614173228347" header="0.07874015748031496" footer="0.07874015748031496"/>
  <pageSetup horizontalDpi="600" verticalDpi="600" orientation="portrait" paperSize="9" scale="83" r:id="rId1"/>
  <headerFooter differentOddEven="1" alignWithMargins="0">
    <oddHeader>&amp;C&amp;8 &amp;10 14&amp;8
</oddHeader>
    <oddFooter>&amp;R&amp;"6,Standard"&amp;8
</oddFooter>
    <evenHeader>&amp;C15
</evenHeader>
  </headerFooter>
  <colBreaks count="1" manualBreakCount="1">
    <brk id="11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78"/>
  <sheetViews>
    <sheetView workbookViewId="0" topLeftCell="A1">
      <pane ySplit="9" topLeftCell="A10" activePane="bottomLeft" state="frozen"/>
      <selection pane="topLeft" activeCell="E29" sqref="E29"/>
      <selection pane="bottomLeft" activeCell="X1" sqref="X1"/>
    </sheetView>
  </sheetViews>
  <sheetFormatPr defaultColWidth="9.57421875" defaultRowHeight="12.75" customHeight="1"/>
  <cols>
    <col min="1" max="1" width="5.140625" style="35" customWidth="1"/>
    <col min="2" max="2" width="9.421875" style="35" customWidth="1"/>
    <col min="3" max="6" width="8.421875" style="35" customWidth="1"/>
    <col min="7" max="7" width="7.8515625" style="35" customWidth="1"/>
    <col min="8" max="8" width="10.00390625" style="35" customWidth="1"/>
    <col min="9" max="10" width="7.8515625" style="35" customWidth="1"/>
    <col min="11" max="11" width="10.00390625" style="42" customWidth="1"/>
    <col min="12" max="12" width="7.8515625" style="35" customWidth="1"/>
    <col min="13" max="13" width="9.7109375" style="35" customWidth="1"/>
    <col min="14" max="14" width="8.8515625" style="35" customWidth="1"/>
    <col min="15" max="15" width="9.00390625" style="35" customWidth="1"/>
    <col min="16" max="16" width="8.8515625" style="35" customWidth="1"/>
    <col min="17" max="17" width="7.8515625" style="35" customWidth="1"/>
    <col min="18" max="18" width="8.140625" style="35" customWidth="1"/>
    <col min="19" max="20" width="7.8515625" style="35" customWidth="1"/>
    <col min="21" max="21" width="10.140625" style="35" customWidth="1"/>
    <col min="22" max="22" width="8.421875" style="35" customWidth="1"/>
    <col min="23" max="23" width="5.28125" style="39" customWidth="1"/>
    <col min="24" max="16384" width="9.57421875" style="35" customWidth="1"/>
  </cols>
  <sheetData>
    <row r="1" spans="1:23" ht="7.5" customHeight="1">
      <c r="A1" s="37"/>
      <c r="W1" s="36"/>
    </row>
    <row r="2" ht="7.5" customHeight="1"/>
    <row r="3" spans="1:23" s="30" customFormat="1" ht="15.2" customHeight="1">
      <c r="A3" s="67"/>
      <c r="K3" s="31" t="s">
        <v>217</v>
      </c>
      <c r="L3" s="67" t="s">
        <v>281</v>
      </c>
      <c r="V3" s="67"/>
      <c r="W3" s="33"/>
    </row>
    <row r="4" spans="1:22" ht="7.5" customHeight="1">
      <c r="A4" s="38"/>
      <c r="E4" s="34"/>
      <c r="K4" s="61"/>
      <c r="V4" s="38"/>
    </row>
    <row r="5" spans="1:22" ht="4.7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</row>
    <row r="6" spans="1:23" ht="12.75" customHeight="1">
      <c r="A6" s="339" t="s">
        <v>0</v>
      </c>
      <c r="B6" s="352" t="s">
        <v>56</v>
      </c>
      <c r="C6" s="350"/>
      <c r="D6" s="350"/>
      <c r="E6" s="350"/>
      <c r="F6" s="350"/>
      <c r="G6" s="350"/>
      <c r="H6" s="350"/>
      <c r="I6" s="350"/>
      <c r="J6" s="350"/>
      <c r="K6" s="350"/>
      <c r="L6" s="350" t="s">
        <v>56</v>
      </c>
      <c r="M6" s="350"/>
      <c r="N6" s="350"/>
      <c r="O6" s="350"/>
      <c r="P6" s="350"/>
      <c r="Q6" s="350"/>
      <c r="R6" s="350"/>
      <c r="S6" s="350"/>
      <c r="T6" s="350"/>
      <c r="U6" s="350"/>
      <c r="V6" s="351"/>
      <c r="W6" s="361" t="s">
        <v>0</v>
      </c>
    </row>
    <row r="7" spans="1:23" ht="36" customHeight="1">
      <c r="A7" s="340"/>
      <c r="B7" s="346" t="s">
        <v>57</v>
      </c>
      <c r="C7" s="69" t="s">
        <v>62</v>
      </c>
      <c r="D7" s="70"/>
      <c r="E7" s="71"/>
      <c r="F7" s="346" t="s">
        <v>65</v>
      </c>
      <c r="G7" s="342" t="s">
        <v>287</v>
      </c>
      <c r="H7" s="343"/>
      <c r="I7" s="343"/>
      <c r="J7" s="343"/>
      <c r="K7" s="356"/>
      <c r="L7" s="343" t="s">
        <v>246</v>
      </c>
      <c r="M7" s="343"/>
      <c r="N7" s="343"/>
      <c r="O7" s="343"/>
      <c r="P7" s="345"/>
      <c r="Q7" s="356" t="s">
        <v>247</v>
      </c>
      <c r="R7" s="356"/>
      <c r="S7" s="356"/>
      <c r="T7" s="356"/>
      <c r="U7" s="356"/>
      <c r="V7" s="346" t="s">
        <v>66</v>
      </c>
      <c r="W7" s="362"/>
    </row>
    <row r="8" spans="1:23" ht="12.75" customHeight="1">
      <c r="A8" s="340"/>
      <c r="B8" s="348"/>
      <c r="C8" s="348" t="s">
        <v>59</v>
      </c>
      <c r="D8" s="349" t="s">
        <v>223</v>
      </c>
      <c r="E8" s="339"/>
      <c r="F8" s="348"/>
      <c r="G8" s="354" t="s">
        <v>59</v>
      </c>
      <c r="H8" s="346" t="s">
        <v>237</v>
      </c>
      <c r="I8" s="356" t="s">
        <v>238</v>
      </c>
      <c r="J8" s="354" t="s">
        <v>239</v>
      </c>
      <c r="K8" s="354" t="s">
        <v>248</v>
      </c>
      <c r="L8" s="357" t="s">
        <v>59</v>
      </c>
      <c r="M8" s="346" t="s">
        <v>240</v>
      </c>
      <c r="N8" s="346" t="s">
        <v>241</v>
      </c>
      <c r="O8" s="346" t="s">
        <v>242</v>
      </c>
      <c r="P8" s="348" t="s">
        <v>243</v>
      </c>
      <c r="Q8" s="346" t="s">
        <v>59</v>
      </c>
      <c r="R8" s="346" t="s">
        <v>244</v>
      </c>
      <c r="S8" s="346" t="s">
        <v>231</v>
      </c>
      <c r="T8" s="346" t="s">
        <v>245</v>
      </c>
      <c r="U8" s="346" t="s">
        <v>249</v>
      </c>
      <c r="V8" s="348"/>
      <c r="W8" s="362"/>
    </row>
    <row r="9" spans="1:27" ht="67.7" customHeight="1">
      <c r="A9" s="341"/>
      <c r="B9" s="347"/>
      <c r="C9" s="347"/>
      <c r="D9" s="65" t="s">
        <v>60</v>
      </c>
      <c r="E9" s="65" t="s">
        <v>58</v>
      </c>
      <c r="F9" s="347"/>
      <c r="G9" s="355"/>
      <c r="H9" s="347"/>
      <c r="I9" s="359"/>
      <c r="J9" s="355"/>
      <c r="K9" s="355"/>
      <c r="L9" s="358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63"/>
      <c r="Y9" s="353"/>
      <c r="AA9" s="35" t="s">
        <v>250</v>
      </c>
    </row>
    <row r="10" spans="1:25" ht="6.2" customHeight="1">
      <c r="A10" s="6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6"/>
      <c r="Y10" s="353"/>
    </row>
    <row r="11" spans="1:23" ht="9" customHeight="1">
      <c r="A11" s="365" t="s">
        <v>269</v>
      </c>
      <c r="B11" s="365"/>
      <c r="C11" s="365"/>
      <c r="D11" s="365"/>
      <c r="E11" s="365"/>
      <c r="F11" s="365"/>
      <c r="G11" s="365"/>
      <c r="H11" s="365"/>
      <c r="I11" s="365"/>
      <c r="J11" s="365"/>
      <c r="K11" s="365"/>
      <c r="L11" s="365" t="s">
        <v>269</v>
      </c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</row>
    <row r="12" spans="1:23" ht="6.2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</row>
    <row r="13" spans="1:26" ht="11.85" customHeight="1">
      <c r="A13" s="47">
        <v>1991</v>
      </c>
      <c r="B13" s="10">
        <v>133.74</v>
      </c>
      <c r="C13" s="10">
        <v>84.5</v>
      </c>
      <c r="D13" s="10">
        <v>77.62</v>
      </c>
      <c r="E13" s="10">
        <v>124.49</v>
      </c>
      <c r="F13" s="10">
        <v>65.74</v>
      </c>
      <c r="G13" s="10">
        <v>57.79</v>
      </c>
      <c r="H13" s="10">
        <v>69.09</v>
      </c>
      <c r="I13" s="10">
        <v>65.6</v>
      </c>
      <c r="J13" s="10">
        <v>105.14</v>
      </c>
      <c r="K13" s="10">
        <v>27.8</v>
      </c>
      <c r="L13" s="10">
        <v>64.84</v>
      </c>
      <c r="M13" s="10">
        <v>126.33</v>
      </c>
      <c r="N13" s="10">
        <v>50.68</v>
      </c>
      <c r="O13" s="10">
        <v>69.5</v>
      </c>
      <c r="P13" s="10">
        <v>54.23</v>
      </c>
      <c r="Q13" s="10">
        <v>75.5</v>
      </c>
      <c r="R13" s="10">
        <v>84.34</v>
      </c>
      <c r="S13" s="10">
        <v>96.22</v>
      </c>
      <c r="T13" s="10">
        <v>51.02</v>
      </c>
      <c r="U13" s="10">
        <v>89.36</v>
      </c>
      <c r="V13" s="10">
        <v>71.99</v>
      </c>
      <c r="W13" s="3" t="s">
        <v>138</v>
      </c>
      <c r="Z13" s="231"/>
    </row>
    <row r="14" spans="1:26" ht="11.85" customHeight="1">
      <c r="A14" s="47">
        <v>1992</v>
      </c>
      <c r="B14" s="10">
        <v>130.34</v>
      </c>
      <c r="C14" s="10">
        <v>83.39</v>
      </c>
      <c r="D14" s="10">
        <v>75.26</v>
      </c>
      <c r="E14" s="10">
        <v>132.88</v>
      </c>
      <c r="F14" s="10">
        <v>68.32</v>
      </c>
      <c r="G14" s="10">
        <v>59.03</v>
      </c>
      <c r="H14" s="10">
        <v>70.43</v>
      </c>
      <c r="I14" s="10">
        <v>63.43</v>
      </c>
      <c r="J14" s="10">
        <v>106.24</v>
      </c>
      <c r="K14" s="10">
        <v>30.64</v>
      </c>
      <c r="L14" s="10">
        <v>67.82</v>
      </c>
      <c r="M14" s="10">
        <v>129.3</v>
      </c>
      <c r="N14" s="10">
        <v>53.19</v>
      </c>
      <c r="O14" s="10">
        <v>73.58</v>
      </c>
      <c r="P14" s="10">
        <v>56.71</v>
      </c>
      <c r="Q14" s="10">
        <v>79.23</v>
      </c>
      <c r="R14" s="10">
        <v>86.5</v>
      </c>
      <c r="S14" s="10">
        <v>100.65</v>
      </c>
      <c r="T14" s="10">
        <v>54.57</v>
      </c>
      <c r="U14" s="10">
        <v>95.48</v>
      </c>
      <c r="V14" s="10">
        <v>73.37</v>
      </c>
      <c r="W14" s="3" t="s">
        <v>139</v>
      </c>
      <c r="Z14" s="231"/>
    </row>
    <row r="15" spans="1:26" ht="11.85" customHeight="1">
      <c r="A15" s="47">
        <v>1993</v>
      </c>
      <c r="B15" s="10">
        <v>117.68</v>
      </c>
      <c r="C15" s="10">
        <v>78.86</v>
      </c>
      <c r="D15" s="10">
        <v>69.63</v>
      </c>
      <c r="E15" s="10">
        <v>132.76</v>
      </c>
      <c r="F15" s="10">
        <v>69.41</v>
      </c>
      <c r="G15" s="10">
        <v>58.78</v>
      </c>
      <c r="H15" s="10">
        <v>68.37</v>
      </c>
      <c r="I15" s="10">
        <v>62.94</v>
      </c>
      <c r="J15" s="10">
        <v>105.23</v>
      </c>
      <c r="K15" s="10">
        <v>32.7</v>
      </c>
      <c r="L15" s="10">
        <v>70.9</v>
      </c>
      <c r="M15" s="10">
        <v>135.9</v>
      </c>
      <c r="N15" s="10">
        <v>55.74</v>
      </c>
      <c r="O15" s="10">
        <v>78.79</v>
      </c>
      <c r="P15" s="10">
        <v>55.84</v>
      </c>
      <c r="Q15" s="10">
        <v>79.34</v>
      </c>
      <c r="R15" s="10">
        <v>85.99</v>
      </c>
      <c r="S15" s="10">
        <v>101.81</v>
      </c>
      <c r="T15" s="10">
        <v>55.94</v>
      </c>
      <c r="U15" s="10">
        <v>92.9</v>
      </c>
      <c r="V15" s="10">
        <v>72.6</v>
      </c>
      <c r="W15" s="3" t="s">
        <v>140</v>
      </c>
      <c r="Z15" s="231"/>
    </row>
    <row r="16" spans="1:26" ht="11.85" customHeight="1">
      <c r="A16" s="47">
        <v>1994</v>
      </c>
      <c r="B16" s="10">
        <v>86.95</v>
      </c>
      <c r="C16" s="10">
        <v>81.05</v>
      </c>
      <c r="D16" s="10">
        <v>71.65</v>
      </c>
      <c r="E16" s="10">
        <v>139.64</v>
      </c>
      <c r="F16" s="10">
        <v>70.93</v>
      </c>
      <c r="G16" s="10">
        <v>59.58</v>
      </c>
      <c r="H16" s="10">
        <v>69.16</v>
      </c>
      <c r="I16" s="10">
        <v>64.77</v>
      </c>
      <c r="J16" s="10">
        <v>108.13</v>
      </c>
      <c r="K16" s="10">
        <v>32.6</v>
      </c>
      <c r="L16" s="10">
        <v>72.58</v>
      </c>
      <c r="M16" s="10">
        <v>136.64</v>
      </c>
      <c r="N16" s="10">
        <v>58.9</v>
      </c>
      <c r="O16" s="10">
        <v>79.39</v>
      </c>
      <c r="P16" s="10">
        <v>55</v>
      </c>
      <c r="Q16" s="10">
        <v>81.54</v>
      </c>
      <c r="R16" s="10">
        <v>88.77</v>
      </c>
      <c r="S16" s="10">
        <v>101.67</v>
      </c>
      <c r="T16" s="10">
        <v>57.84</v>
      </c>
      <c r="U16" s="10">
        <v>96.75</v>
      </c>
      <c r="V16" s="10">
        <v>74.12</v>
      </c>
      <c r="W16" s="3" t="s">
        <v>141</v>
      </c>
      <c r="Z16" s="231"/>
    </row>
    <row r="17" spans="1:26" ht="11.85" customHeight="1">
      <c r="A17" s="47">
        <v>1995</v>
      </c>
      <c r="B17" s="10">
        <v>88.89</v>
      </c>
      <c r="C17" s="10">
        <v>80.5</v>
      </c>
      <c r="D17" s="10">
        <v>71.34</v>
      </c>
      <c r="E17" s="10">
        <v>135.06</v>
      </c>
      <c r="F17" s="10">
        <v>73.1</v>
      </c>
      <c r="G17" s="10">
        <v>61.02</v>
      </c>
      <c r="H17" s="10">
        <v>69.85</v>
      </c>
      <c r="I17" s="10">
        <v>67.72</v>
      </c>
      <c r="J17" s="10">
        <v>105.88</v>
      </c>
      <c r="K17" s="10">
        <v>34.45</v>
      </c>
      <c r="L17" s="10">
        <v>76.04</v>
      </c>
      <c r="M17" s="10">
        <v>131.38</v>
      </c>
      <c r="N17" s="10">
        <v>64.44</v>
      </c>
      <c r="O17" s="10">
        <v>82.27</v>
      </c>
      <c r="P17" s="10">
        <v>57.71</v>
      </c>
      <c r="Q17" s="10">
        <v>82.86</v>
      </c>
      <c r="R17" s="10">
        <v>90.31</v>
      </c>
      <c r="S17" s="10">
        <v>102.45</v>
      </c>
      <c r="T17" s="10">
        <v>59.76</v>
      </c>
      <c r="U17" s="10">
        <v>96.76</v>
      </c>
      <c r="V17" s="10">
        <v>75.46</v>
      </c>
      <c r="W17" s="3" t="s">
        <v>142</v>
      </c>
      <c r="Z17" s="231"/>
    </row>
    <row r="18" spans="1:26" ht="11.85" customHeight="1">
      <c r="A18" s="47">
        <v>1996</v>
      </c>
      <c r="B18" s="10">
        <v>92.13</v>
      </c>
      <c r="C18" s="10">
        <v>78.23</v>
      </c>
      <c r="D18" s="10">
        <v>69.43</v>
      </c>
      <c r="E18" s="10">
        <v>128.02</v>
      </c>
      <c r="F18" s="10">
        <v>75.18</v>
      </c>
      <c r="G18" s="10">
        <v>61.64</v>
      </c>
      <c r="H18" s="10">
        <v>69</v>
      </c>
      <c r="I18" s="10">
        <v>70.42</v>
      </c>
      <c r="J18" s="10">
        <v>102.27</v>
      </c>
      <c r="K18" s="10">
        <v>36.4</v>
      </c>
      <c r="L18" s="10">
        <v>79.74</v>
      </c>
      <c r="M18" s="10">
        <v>132.16</v>
      </c>
      <c r="N18" s="10">
        <v>70.11</v>
      </c>
      <c r="O18" s="10">
        <v>83.17</v>
      </c>
      <c r="P18" s="10">
        <v>60.68</v>
      </c>
      <c r="Q18" s="10">
        <v>84.66</v>
      </c>
      <c r="R18" s="10">
        <v>90.96</v>
      </c>
      <c r="S18" s="10">
        <v>102.57</v>
      </c>
      <c r="T18" s="10">
        <v>63.44</v>
      </c>
      <c r="U18" s="10">
        <v>97.77</v>
      </c>
      <c r="V18" s="10">
        <v>76.21</v>
      </c>
      <c r="W18" s="3" t="s">
        <v>143</v>
      </c>
      <c r="Z18" s="231"/>
    </row>
    <row r="19" spans="1:26" ht="11.85" customHeight="1">
      <c r="A19" s="47">
        <v>1997</v>
      </c>
      <c r="B19" s="10">
        <v>92.94</v>
      </c>
      <c r="C19" s="10">
        <v>79.81</v>
      </c>
      <c r="D19" s="10">
        <v>72.16</v>
      </c>
      <c r="E19" s="10">
        <v>125.41</v>
      </c>
      <c r="F19" s="10">
        <v>76.74</v>
      </c>
      <c r="G19" s="10">
        <v>63.65</v>
      </c>
      <c r="H19" s="10">
        <v>69.92</v>
      </c>
      <c r="I19" s="10">
        <v>72.02</v>
      </c>
      <c r="J19" s="10">
        <v>102.93</v>
      </c>
      <c r="K19" s="10">
        <v>40.15</v>
      </c>
      <c r="L19" s="10">
        <v>81.15</v>
      </c>
      <c r="M19" s="10">
        <v>133.74</v>
      </c>
      <c r="N19" s="10">
        <v>72.42</v>
      </c>
      <c r="O19" s="10">
        <v>82.41</v>
      </c>
      <c r="P19" s="10">
        <v>62.4</v>
      </c>
      <c r="Q19" s="10">
        <v>85.81</v>
      </c>
      <c r="R19" s="10">
        <v>91.06</v>
      </c>
      <c r="S19" s="10">
        <v>103.09</v>
      </c>
      <c r="T19" s="10">
        <v>66.51</v>
      </c>
      <c r="U19" s="10">
        <v>96.99</v>
      </c>
      <c r="V19" s="10">
        <v>77.76</v>
      </c>
      <c r="W19" s="3" t="s">
        <v>144</v>
      </c>
      <c r="Z19" s="231"/>
    </row>
    <row r="20" spans="1:26" ht="11.85" customHeight="1">
      <c r="A20" s="47">
        <v>1998</v>
      </c>
      <c r="B20" s="10">
        <v>91.06</v>
      </c>
      <c r="C20" s="10">
        <v>79.95</v>
      </c>
      <c r="D20" s="10">
        <v>72.92</v>
      </c>
      <c r="E20" s="10">
        <v>121.36</v>
      </c>
      <c r="F20" s="10">
        <v>79.18</v>
      </c>
      <c r="G20" s="10">
        <v>66.97</v>
      </c>
      <c r="H20" s="10">
        <v>72.88</v>
      </c>
      <c r="I20" s="10">
        <v>71.98</v>
      </c>
      <c r="J20" s="10">
        <v>104.96</v>
      </c>
      <c r="K20" s="10">
        <v>45.76</v>
      </c>
      <c r="L20" s="10">
        <v>84</v>
      </c>
      <c r="M20" s="10">
        <v>136.07</v>
      </c>
      <c r="N20" s="10">
        <v>75.01</v>
      </c>
      <c r="O20" s="10">
        <v>85.15</v>
      </c>
      <c r="P20" s="10">
        <v>66.13</v>
      </c>
      <c r="Q20" s="10">
        <v>86.6</v>
      </c>
      <c r="R20" s="10">
        <v>91.59</v>
      </c>
      <c r="S20" s="10">
        <v>103.48</v>
      </c>
      <c r="T20" s="10">
        <v>67.68</v>
      </c>
      <c r="U20" s="10">
        <v>97.79</v>
      </c>
      <c r="V20" s="10">
        <v>79.45</v>
      </c>
      <c r="W20" s="3" t="s">
        <v>145</v>
      </c>
      <c r="Z20" s="231"/>
    </row>
    <row r="21" spans="1:26" ht="11.85" customHeight="1">
      <c r="A21" s="47">
        <v>1999</v>
      </c>
      <c r="B21" s="10">
        <v>98.62</v>
      </c>
      <c r="C21" s="10">
        <v>80.3</v>
      </c>
      <c r="D21" s="10">
        <v>73.69</v>
      </c>
      <c r="E21" s="10">
        <v>120.41</v>
      </c>
      <c r="F21" s="10">
        <v>80.9</v>
      </c>
      <c r="G21" s="10">
        <v>68.52</v>
      </c>
      <c r="H21" s="10">
        <v>72.81</v>
      </c>
      <c r="I21" s="10">
        <v>74.96</v>
      </c>
      <c r="J21" s="10">
        <v>103.76</v>
      </c>
      <c r="K21" s="10">
        <v>49.15</v>
      </c>
      <c r="L21" s="10">
        <v>86.26</v>
      </c>
      <c r="M21" s="10">
        <v>146.29</v>
      </c>
      <c r="N21" s="10">
        <v>74.5</v>
      </c>
      <c r="O21" s="10">
        <v>89.22</v>
      </c>
      <c r="P21" s="10">
        <v>68.14</v>
      </c>
      <c r="Q21" s="10">
        <v>87.82</v>
      </c>
      <c r="R21" s="10">
        <v>92.55</v>
      </c>
      <c r="S21" s="10">
        <v>103.07</v>
      </c>
      <c r="T21" s="10">
        <v>69.6</v>
      </c>
      <c r="U21" s="10">
        <v>99.5</v>
      </c>
      <c r="V21" s="10">
        <v>80.8</v>
      </c>
      <c r="W21" s="3" t="s">
        <v>146</v>
      </c>
      <c r="Z21" s="231"/>
    </row>
    <row r="22" spans="1:26" ht="11.85" customHeight="1">
      <c r="A22" s="47">
        <v>2000</v>
      </c>
      <c r="B22" s="10">
        <v>94.77</v>
      </c>
      <c r="C22" s="10">
        <v>84.09</v>
      </c>
      <c r="D22" s="10">
        <v>78.99</v>
      </c>
      <c r="E22" s="10">
        <v>117.92</v>
      </c>
      <c r="F22" s="10">
        <v>83.08</v>
      </c>
      <c r="G22" s="10">
        <v>71.53</v>
      </c>
      <c r="H22" s="10">
        <v>76.13</v>
      </c>
      <c r="I22" s="10">
        <v>75.41</v>
      </c>
      <c r="J22" s="10">
        <v>107.9</v>
      </c>
      <c r="K22" s="10">
        <v>52.9</v>
      </c>
      <c r="L22" s="10">
        <v>88.04</v>
      </c>
      <c r="M22" s="10">
        <v>135.07</v>
      </c>
      <c r="N22" s="10">
        <v>77.29</v>
      </c>
      <c r="O22" s="10">
        <v>93.67</v>
      </c>
      <c r="P22" s="10">
        <v>72.17</v>
      </c>
      <c r="Q22" s="10">
        <v>89.47</v>
      </c>
      <c r="R22" s="10">
        <v>93.23</v>
      </c>
      <c r="S22" s="10">
        <v>104.2</v>
      </c>
      <c r="T22" s="10">
        <v>71.55</v>
      </c>
      <c r="U22" s="10">
        <v>102.65</v>
      </c>
      <c r="V22" s="10">
        <v>83.42</v>
      </c>
      <c r="W22" s="3" t="s">
        <v>3</v>
      </c>
      <c r="Z22" s="231"/>
    </row>
    <row r="23" spans="1:26" ht="11.85" customHeight="1">
      <c r="A23" s="47">
        <v>2001</v>
      </c>
      <c r="B23" s="10">
        <v>91.55</v>
      </c>
      <c r="C23" s="10">
        <v>83.75</v>
      </c>
      <c r="D23" s="10">
        <v>80.09</v>
      </c>
      <c r="E23" s="10">
        <v>110.64</v>
      </c>
      <c r="F23" s="10">
        <v>85.73</v>
      </c>
      <c r="G23" s="10">
        <v>75.78</v>
      </c>
      <c r="H23" s="10">
        <v>80.79</v>
      </c>
      <c r="I23" s="10">
        <v>76.92</v>
      </c>
      <c r="J23" s="10">
        <v>108.89</v>
      </c>
      <c r="K23" s="10">
        <v>58.62</v>
      </c>
      <c r="L23" s="10">
        <v>91.22</v>
      </c>
      <c r="M23" s="10">
        <v>143.11</v>
      </c>
      <c r="N23" s="10">
        <v>80.47</v>
      </c>
      <c r="O23" s="10">
        <v>96.64</v>
      </c>
      <c r="P23" s="10">
        <v>72.46</v>
      </c>
      <c r="Q23" s="10">
        <v>89.51</v>
      </c>
      <c r="R23" s="10">
        <v>93.71</v>
      </c>
      <c r="S23" s="10">
        <v>102.34</v>
      </c>
      <c r="T23" s="10">
        <v>72.86</v>
      </c>
      <c r="U23" s="10">
        <v>101.17</v>
      </c>
      <c r="V23" s="10">
        <v>85.1</v>
      </c>
      <c r="W23" s="3" t="s">
        <v>38</v>
      </c>
      <c r="Z23" s="231"/>
    </row>
    <row r="24" spans="1:26" ht="11.85" customHeight="1">
      <c r="A24" s="47">
        <v>2002</v>
      </c>
      <c r="B24" s="10">
        <v>90.44</v>
      </c>
      <c r="C24" s="10">
        <v>81.94</v>
      </c>
      <c r="D24" s="10">
        <v>78.14</v>
      </c>
      <c r="E24" s="10">
        <v>105.91</v>
      </c>
      <c r="F24" s="10">
        <v>86.63</v>
      </c>
      <c r="G24" s="10">
        <v>77.24</v>
      </c>
      <c r="H24" s="10">
        <v>82.23</v>
      </c>
      <c r="I24" s="10">
        <v>79.62</v>
      </c>
      <c r="J24" s="10">
        <v>100.32</v>
      </c>
      <c r="K24" s="10">
        <v>61.01</v>
      </c>
      <c r="L24" s="10">
        <v>91.64</v>
      </c>
      <c r="M24" s="10">
        <v>134.7</v>
      </c>
      <c r="N24" s="10">
        <v>82.86</v>
      </c>
      <c r="O24" s="10">
        <v>97.17</v>
      </c>
      <c r="P24" s="10">
        <v>72.83</v>
      </c>
      <c r="Q24" s="10">
        <v>90.31</v>
      </c>
      <c r="R24" s="10">
        <v>93.69</v>
      </c>
      <c r="S24" s="10">
        <v>102.18</v>
      </c>
      <c r="T24" s="10">
        <v>76.21</v>
      </c>
      <c r="U24" s="10">
        <v>99.14</v>
      </c>
      <c r="V24" s="10">
        <v>85.15</v>
      </c>
      <c r="W24" s="3" t="s">
        <v>39</v>
      </c>
      <c r="Z24" s="231"/>
    </row>
    <row r="25" spans="1:26" ht="11.85" customHeight="1">
      <c r="A25" s="47">
        <v>2003</v>
      </c>
      <c r="B25" s="10">
        <v>92.27</v>
      </c>
      <c r="C25" s="10">
        <v>81.79</v>
      </c>
      <c r="D25" s="10">
        <v>78.94</v>
      </c>
      <c r="E25" s="10">
        <v>101.05</v>
      </c>
      <c r="F25" s="10">
        <v>85.89</v>
      </c>
      <c r="G25" s="10">
        <v>76.88</v>
      </c>
      <c r="H25" s="10">
        <v>85.16</v>
      </c>
      <c r="I25" s="10">
        <v>78.85</v>
      </c>
      <c r="J25" s="10">
        <v>98.93</v>
      </c>
      <c r="K25" s="10">
        <v>55.93</v>
      </c>
      <c r="L25" s="10">
        <v>90.02</v>
      </c>
      <c r="M25" s="10">
        <v>113.71</v>
      </c>
      <c r="N25" s="10">
        <v>84.61</v>
      </c>
      <c r="O25" s="10">
        <v>97.36</v>
      </c>
      <c r="P25" s="10">
        <v>73.13</v>
      </c>
      <c r="Q25" s="10">
        <v>90.25</v>
      </c>
      <c r="R25" s="10">
        <v>92.83</v>
      </c>
      <c r="S25" s="10">
        <v>102.29</v>
      </c>
      <c r="T25" s="10">
        <v>77.06</v>
      </c>
      <c r="U25" s="10">
        <v>98.38</v>
      </c>
      <c r="V25" s="10">
        <v>84.62</v>
      </c>
      <c r="W25" s="3" t="s">
        <v>40</v>
      </c>
      <c r="Z25" s="231"/>
    </row>
    <row r="26" spans="1:26" ht="11.85" customHeight="1">
      <c r="A26" s="47">
        <v>2004</v>
      </c>
      <c r="B26" s="10">
        <v>120.44</v>
      </c>
      <c r="C26" s="10">
        <v>84.25</v>
      </c>
      <c r="D26" s="10">
        <v>81.82</v>
      </c>
      <c r="E26" s="10">
        <v>98.02</v>
      </c>
      <c r="F26" s="10">
        <v>86.48</v>
      </c>
      <c r="G26" s="10">
        <v>79.92</v>
      </c>
      <c r="H26" s="10">
        <v>86.19</v>
      </c>
      <c r="I26" s="10">
        <v>84.41</v>
      </c>
      <c r="J26" s="10">
        <v>98.4</v>
      </c>
      <c r="K26" s="10">
        <v>60.92</v>
      </c>
      <c r="L26" s="10">
        <v>88.57</v>
      </c>
      <c r="M26" s="10">
        <v>104.79</v>
      </c>
      <c r="N26" s="10">
        <v>85.05</v>
      </c>
      <c r="O26" s="10">
        <v>94.24</v>
      </c>
      <c r="P26" s="10">
        <v>75.48</v>
      </c>
      <c r="Q26" s="10">
        <v>90.63</v>
      </c>
      <c r="R26" s="10">
        <v>92.05</v>
      </c>
      <c r="S26" s="10">
        <v>102.41</v>
      </c>
      <c r="T26" s="10">
        <v>77.56</v>
      </c>
      <c r="U26" s="10">
        <v>100.69</v>
      </c>
      <c r="V26" s="10">
        <v>86</v>
      </c>
      <c r="W26" s="3" t="s">
        <v>41</v>
      </c>
      <c r="Z26" s="231"/>
    </row>
    <row r="27" spans="1:26" ht="11.85" customHeight="1">
      <c r="A27" s="47">
        <v>2005</v>
      </c>
      <c r="B27" s="10">
        <v>87.88</v>
      </c>
      <c r="C27" s="10">
        <v>84.73</v>
      </c>
      <c r="D27" s="10">
        <v>83.21</v>
      </c>
      <c r="E27" s="10">
        <v>93.99</v>
      </c>
      <c r="F27" s="10">
        <v>87.48</v>
      </c>
      <c r="G27" s="10">
        <v>81.22</v>
      </c>
      <c r="H27" s="10">
        <v>88.16</v>
      </c>
      <c r="I27" s="10">
        <v>87.75</v>
      </c>
      <c r="J27" s="10">
        <v>98.24</v>
      </c>
      <c r="K27" s="10">
        <v>60.1</v>
      </c>
      <c r="L27" s="10">
        <v>89.71</v>
      </c>
      <c r="M27" s="10">
        <v>102.71</v>
      </c>
      <c r="N27" s="10">
        <v>86.89</v>
      </c>
      <c r="O27" s="10">
        <v>95.22</v>
      </c>
      <c r="P27" s="10">
        <v>78.43</v>
      </c>
      <c r="Q27" s="10">
        <v>91.1</v>
      </c>
      <c r="R27" s="10">
        <v>91.88</v>
      </c>
      <c r="S27" s="10">
        <v>101.67</v>
      </c>
      <c r="T27" s="10">
        <v>78.88</v>
      </c>
      <c r="U27" s="10">
        <v>101.71</v>
      </c>
      <c r="V27" s="10">
        <v>86.59</v>
      </c>
      <c r="W27" s="3" t="s">
        <v>43</v>
      </c>
      <c r="Z27" s="231"/>
    </row>
    <row r="28" spans="1:26" ht="11.85" customHeight="1">
      <c r="A28" s="47">
        <v>2006</v>
      </c>
      <c r="B28" s="10">
        <v>82.39</v>
      </c>
      <c r="C28" s="10">
        <v>89.24</v>
      </c>
      <c r="D28" s="10">
        <v>90.37</v>
      </c>
      <c r="E28" s="10">
        <v>93.94</v>
      </c>
      <c r="F28" s="10">
        <v>90.45</v>
      </c>
      <c r="G28" s="10">
        <v>88.14</v>
      </c>
      <c r="H28" s="10">
        <v>96.87</v>
      </c>
      <c r="I28" s="10">
        <v>93.68</v>
      </c>
      <c r="J28" s="10">
        <v>98.28</v>
      </c>
      <c r="K28" s="10">
        <v>66.04</v>
      </c>
      <c r="L28" s="10">
        <v>91.16</v>
      </c>
      <c r="M28" s="10">
        <v>100.36</v>
      </c>
      <c r="N28" s="10">
        <v>89.13</v>
      </c>
      <c r="O28" s="10">
        <v>98.7</v>
      </c>
      <c r="P28" s="10">
        <v>79.24</v>
      </c>
      <c r="Q28" s="10">
        <v>91.74</v>
      </c>
      <c r="R28" s="10">
        <v>92.57</v>
      </c>
      <c r="S28" s="10">
        <v>101.06</v>
      </c>
      <c r="T28" s="10">
        <v>79.19</v>
      </c>
      <c r="U28" s="10">
        <v>104.2</v>
      </c>
      <c r="V28" s="10">
        <v>89.95</v>
      </c>
      <c r="W28" s="3" t="s">
        <v>96</v>
      </c>
      <c r="Z28" s="231"/>
    </row>
    <row r="29" spans="1:26" ht="11.85" customHeight="1">
      <c r="A29" s="47">
        <v>2007</v>
      </c>
      <c r="B29" s="10">
        <v>102.96</v>
      </c>
      <c r="C29" s="10">
        <v>92.65</v>
      </c>
      <c r="D29" s="10">
        <v>94.19</v>
      </c>
      <c r="E29" s="10">
        <v>93.23</v>
      </c>
      <c r="F29" s="10">
        <v>93.32</v>
      </c>
      <c r="G29" s="10">
        <v>92.3</v>
      </c>
      <c r="H29" s="10">
        <v>97.02</v>
      </c>
      <c r="I29" s="10">
        <v>98.95</v>
      </c>
      <c r="J29" s="10">
        <v>105.64</v>
      </c>
      <c r="K29" s="10">
        <v>74.55</v>
      </c>
      <c r="L29" s="10">
        <v>94.59</v>
      </c>
      <c r="M29" s="10">
        <v>102.27</v>
      </c>
      <c r="N29" s="10">
        <v>91.72</v>
      </c>
      <c r="O29" s="10">
        <v>101.85</v>
      </c>
      <c r="P29" s="10">
        <v>86.55</v>
      </c>
      <c r="Q29" s="10">
        <v>92.54</v>
      </c>
      <c r="R29" s="10">
        <v>93.12</v>
      </c>
      <c r="S29" s="10">
        <v>99.83</v>
      </c>
      <c r="T29" s="10">
        <v>81.47</v>
      </c>
      <c r="U29" s="10">
        <v>104.5</v>
      </c>
      <c r="V29" s="10">
        <v>93.14</v>
      </c>
      <c r="W29" s="3" t="s">
        <v>98</v>
      </c>
      <c r="Z29" s="231"/>
    </row>
    <row r="30" spans="1:26" ht="11.85" customHeight="1">
      <c r="A30" s="47">
        <v>2008</v>
      </c>
      <c r="B30" s="10">
        <v>122.37</v>
      </c>
      <c r="C30" s="10">
        <v>91.5</v>
      </c>
      <c r="D30" s="10">
        <v>92.22</v>
      </c>
      <c r="E30" s="10">
        <v>92.72</v>
      </c>
      <c r="F30" s="10">
        <v>95.04</v>
      </c>
      <c r="G30" s="10">
        <v>93.51</v>
      </c>
      <c r="H30" s="10">
        <v>96.75</v>
      </c>
      <c r="I30" s="10">
        <v>102.47</v>
      </c>
      <c r="J30" s="10">
        <v>102.67</v>
      </c>
      <c r="K30" s="10">
        <v>77.4</v>
      </c>
      <c r="L30" s="10">
        <v>95.81</v>
      </c>
      <c r="M30" s="10">
        <v>100.59</v>
      </c>
      <c r="N30" s="10">
        <v>93.1</v>
      </c>
      <c r="O30" s="10">
        <v>103.89</v>
      </c>
      <c r="P30" s="10">
        <v>88.96</v>
      </c>
      <c r="Q30" s="10">
        <v>95.41</v>
      </c>
      <c r="R30" s="10">
        <v>94.5</v>
      </c>
      <c r="S30" s="10">
        <v>99.73</v>
      </c>
      <c r="T30" s="10">
        <v>87.28</v>
      </c>
      <c r="U30" s="10">
        <v>107.18</v>
      </c>
      <c r="V30" s="10">
        <v>94.12</v>
      </c>
      <c r="W30" s="3" t="s">
        <v>99</v>
      </c>
      <c r="Z30" s="231"/>
    </row>
    <row r="31" spans="1:26" ht="11.85" customHeight="1">
      <c r="A31" s="47">
        <v>2009</v>
      </c>
      <c r="B31" s="10">
        <v>118.64</v>
      </c>
      <c r="C31" s="10">
        <v>78.95</v>
      </c>
      <c r="D31" s="10">
        <v>74.41</v>
      </c>
      <c r="E31" s="10">
        <v>89.74</v>
      </c>
      <c r="F31" s="10">
        <v>92.16</v>
      </c>
      <c r="G31" s="10">
        <v>88.89</v>
      </c>
      <c r="H31" s="10">
        <v>91.02</v>
      </c>
      <c r="I31" s="10">
        <v>96.8</v>
      </c>
      <c r="J31" s="10">
        <v>94.02</v>
      </c>
      <c r="K31" s="10">
        <v>76.54</v>
      </c>
      <c r="L31" s="10">
        <v>91.86</v>
      </c>
      <c r="M31" s="10">
        <v>96.57</v>
      </c>
      <c r="N31" s="10">
        <v>94.87</v>
      </c>
      <c r="O31" s="10">
        <v>91.7</v>
      </c>
      <c r="P31" s="10">
        <v>81.52</v>
      </c>
      <c r="Q31" s="10">
        <v>95.72</v>
      </c>
      <c r="R31" s="10">
        <v>95.96</v>
      </c>
      <c r="S31" s="10">
        <v>99.62</v>
      </c>
      <c r="T31" s="10">
        <v>89.99</v>
      </c>
      <c r="U31" s="10">
        <v>101.68</v>
      </c>
      <c r="V31" s="10">
        <v>88.27</v>
      </c>
      <c r="W31" s="3" t="s">
        <v>101</v>
      </c>
      <c r="Z31" s="231"/>
    </row>
    <row r="32" spans="1:26" ht="11.85" customHeight="1">
      <c r="A32" s="47">
        <v>2010</v>
      </c>
      <c r="B32" s="10">
        <v>104.96</v>
      </c>
      <c r="C32" s="10">
        <v>90.7</v>
      </c>
      <c r="D32" s="10">
        <v>88.62</v>
      </c>
      <c r="E32" s="10">
        <v>96.61</v>
      </c>
      <c r="F32" s="10">
        <v>92.6</v>
      </c>
      <c r="G32" s="10">
        <v>87.32</v>
      </c>
      <c r="H32" s="10">
        <v>88.2</v>
      </c>
      <c r="I32" s="10">
        <v>97.65</v>
      </c>
      <c r="J32" s="10">
        <v>90.53</v>
      </c>
      <c r="K32" s="10">
        <v>75.98</v>
      </c>
      <c r="L32" s="10">
        <v>93.29</v>
      </c>
      <c r="M32" s="10">
        <v>100.02</v>
      </c>
      <c r="N32" s="10">
        <v>93.79</v>
      </c>
      <c r="O32" s="10">
        <v>93.18</v>
      </c>
      <c r="P32" s="10">
        <v>86.71</v>
      </c>
      <c r="Q32" s="10">
        <v>96.96</v>
      </c>
      <c r="R32" s="10">
        <v>97.78</v>
      </c>
      <c r="S32" s="10">
        <v>99.27</v>
      </c>
      <c r="T32" s="10">
        <v>92.69</v>
      </c>
      <c r="U32" s="10">
        <v>101.02</v>
      </c>
      <c r="V32" s="10">
        <v>92.12</v>
      </c>
      <c r="W32" s="3" t="s">
        <v>103</v>
      </c>
      <c r="Z32" s="231"/>
    </row>
    <row r="33" spans="1:26" ht="11.85" customHeight="1">
      <c r="A33" s="47">
        <v>2011</v>
      </c>
      <c r="B33" s="10">
        <v>100.26</v>
      </c>
      <c r="C33" s="10">
        <v>95.28</v>
      </c>
      <c r="D33" s="10">
        <v>96</v>
      </c>
      <c r="E33" s="10">
        <v>99.96</v>
      </c>
      <c r="F33" s="10">
        <v>95.82</v>
      </c>
      <c r="G33" s="10">
        <v>92.43</v>
      </c>
      <c r="H33" s="10">
        <v>92.3</v>
      </c>
      <c r="I33" s="10">
        <v>100.05</v>
      </c>
      <c r="J33" s="10">
        <v>96.9</v>
      </c>
      <c r="K33" s="10">
        <v>84.93</v>
      </c>
      <c r="L33" s="10">
        <v>96.32</v>
      </c>
      <c r="M33" s="10">
        <v>102.03</v>
      </c>
      <c r="N33" s="10">
        <v>97.98</v>
      </c>
      <c r="O33" s="10">
        <v>94.04</v>
      </c>
      <c r="P33" s="10">
        <v>90.77</v>
      </c>
      <c r="Q33" s="10">
        <v>98.5</v>
      </c>
      <c r="R33" s="10">
        <v>97.86</v>
      </c>
      <c r="S33" s="10">
        <v>100.42</v>
      </c>
      <c r="T33" s="10">
        <v>95.98</v>
      </c>
      <c r="U33" s="10">
        <v>102.04</v>
      </c>
      <c r="V33" s="10">
        <v>95.68</v>
      </c>
      <c r="W33" s="3" t="s">
        <v>105</v>
      </c>
      <c r="Z33" s="231"/>
    </row>
    <row r="34" spans="1:26" ht="11.85" customHeight="1">
      <c r="A34" s="47">
        <v>2012</v>
      </c>
      <c r="B34" s="10">
        <v>103.15</v>
      </c>
      <c r="C34" s="10">
        <v>95.21</v>
      </c>
      <c r="D34" s="10">
        <v>94.28</v>
      </c>
      <c r="E34" s="10">
        <v>98.72</v>
      </c>
      <c r="F34" s="10">
        <v>96.54</v>
      </c>
      <c r="G34" s="10">
        <v>95.23</v>
      </c>
      <c r="H34" s="10">
        <v>96.02</v>
      </c>
      <c r="I34" s="10">
        <v>100.08</v>
      </c>
      <c r="J34" s="10">
        <v>99.42</v>
      </c>
      <c r="K34" s="10">
        <v>88.28</v>
      </c>
      <c r="L34" s="10">
        <v>95.58</v>
      </c>
      <c r="M34" s="10">
        <v>100.15</v>
      </c>
      <c r="N34" s="10">
        <v>95.58</v>
      </c>
      <c r="O34" s="10">
        <v>97</v>
      </c>
      <c r="P34" s="10">
        <v>90.28</v>
      </c>
      <c r="Q34" s="10">
        <v>98.99</v>
      </c>
      <c r="R34" s="10">
        <v>97.45</v>
      </c>
      <c r="S34" s="10">
        <v>99.52</v>
      </c>
      <c r="T34" s="10">
        <v>98.61</v>
      </c>
      <c r="U34" s="10">
        <v>101.6</v>
      </c>
      <c r="V34" s="10">
        <v>96.19</v>
      </c>
      <c r="W34" s="3" t="s">
        <v>206</v>
      </c>
      <c r="Z34" s="231"/>
    </row>
    <row r="35" spans="1:26" ht="11.85" customHeight="1">
      <c r="A35" s="47">
        <v>2013</v>
      </c>
      <c r="B35" s="10">
        <v>105.77</v>
      </c>
      <c r="C35" s="10">
        <v>94.51</v>
      </c>
      <c r="D35" s="10">
        <v>94.22</v>
      </c>
      <c r="E35" s="10">
        <v>96.28</v>
      </c>
      <c r="F35" s="10">
        <v>97.47</v>
      </c>
      <c r="G35" s="10">
        <v>95.94</v>
      </c>
      <c r="H35" s="10">
        <v>94.39</v>
      </c>
      <c r="I35" s="10">
        <v>102.68</v>
      </c>
      <c r="J35" s="10">
        <v>94.5</v>
      </c>
      <c r="K35" s="10">
        <v>93.45</v>
      </c>
      <c r="L35" s="10">
        <v>98.2</v>
      </c>
      <c r="M35" s="10">
        <v>106.35</v>
      </c>
      <c r="N35" s="10">
        <v>98.09</v>
      </c>
      <c r="O35" s="10">
        <v>97.67</v>
      </c>
      <c r="P35" s="10">
        <v>92.25</v>
      </c>
      <c r="Q35" s="10">
        <v>98</v>
      </c>
      <c r="R35" s="10">
        <v>98.27</v>
      </c>
      <c r="S35" s="10">
        <v>98.34</v>
      </c>
      <c r="T35" s="10">
        <v>96.52</v>
      </c>
      <c r="U35" s="10">
        <v>99.96</v>
      </c>
      <c r="V35" s="10">
        <v>96.63</v>
      </c>
      <c r="W35" s="3" t="s">
        <v>229</v>
      </c>
      <c r="Z35" s="231"/>
    </row>
    <row r="36" spans="1:26" ht="11.85" customHeight="1">
      <c r="A36" s="47">
        <v>2014</v>
      </c>
      <c r="B36" s="10">
        <v>116</v>
      </c>
      <c r="C36" s="10">
        <v>98.69</v>
      </c>
      <c r="D36" s="10">
        <v>98.93</v>
      </c>
      <c r="E36" s="10">
        <v>100.13</v>
      </c>
      <c r="F36" s="10">
        <v>98.64</v>
      </c>
      <c r="G36" s="10">
        <v>98.5</v>
      </c>
      <c r="H36" s="10">
        <v>97.66</v>
      </c>
      <c r="I36" s="10">
        <v>100.3</v>
      </c>
      <c r="J36" s="10">
        <v>98.34</v>
      </c>
      <c r="K36" s="10">
        <v>98.62</v>
      </c>
      <c r="L36" s="10">
        <v>98.74</v>
      </c>
      <c r="M36" s="10">
        <v>100.9</v>
      </c>
      <c r="N36" s="10">
        <v>98.63</v>
      </c>
      <c r="O36" s="10">
        <v>97.34</v>
      </c>
      <c r="P36" s="10">
        <v>98.89</v>
      </c>
      <c r="Q36" s="10">
        <v>98.65</v>
      </c>
      <c r="R36" s="10">
        <v>98.97</v>
      </c>
      <c r="S36" s="10">
        <v>98.65</v>
      </c>
      <c r="T36" s="10">
        <v>98.37</v>
      </c>
      <c r="U36" s="10">
        <v>98.68</v>
      </c>
      <c r="V36" s="10">
        <v>98.81</v>
      </c>
      <c r="W36" s="3" t="s">
        <v>233</v>
      </c>
      <c r="Z36" s="231"/>
    </row>
    <row r="37" spans="1:26" ht="11.85" customHeight="1">
      <c r="A37" s="47">
        <v>2015</v>
      </c>
      <c r="B37" s="10">
        <v>100</v>
      </c>
      <c r="C37" s="10">
        <v>100</v>
      </c>
      <c r="D37" s="10">
        <v>100</v>
      </c>
      <c r="E37" s="10">
        <v>100</v>
      </c>
      <c r="F37" s="10">
        <v>100</v>
      </c>
      <c r="G37" s="10">
        <v>100</v>
      </c>
      <c r="H37" s="10">
        <v>100</v>
      </c>
      <c r="I37" s="10">
        <v>100</v>
      </c>
      <c r="J37" s="10">
        <v>100</v>
      </c>
      <c r="K37" s="10">
        <v>100</v>
      </c>
      <c r="L37" s="10">
        <v>100</v>
      </c>
      <c r="M37" s="10">
        <v>100</v>
      </c>
      <c r="N37" s="10">
        <v>100</v>
      </c>
      <c r="O37" s="10">
        <v>100</v>
      </c>
      <c r="P37" s="10">
        <v>100</v>
      </c>
      <c r="Q37" s="10">
        <v>100</v>
      </c>
      <c r="R37" s="10">
        <v>100</v>
      </c>
      <c r="S37" s="10">
        <v>100</v>
      </c>
      <c r="T37" s="10">
        <v>100</v>
      </c>
      <c r="U37" s="10">
        <v>100</v>
      </c>
      <c r="V37" s="10">
        <v>100</v>
      </c>
      <c r="W37" s="3" t="s">
        <v>234</v>
      </c>
      <c r="Z37" s="231"/>
    </row>
    <row r="38" spans="1:26" ht="11.85" customHeight="1">
      <c r="A38" s="47">
        <v>2016</v>
      </c>
      <c r="B38" s="10">
        <v>98.25</v>
      </c>
      <c r="C38" s="10">
        <v>104.06</v>
      </c>
      <c r="D38" s="10">
        <v>103.91</v>
      </c>
      <c r="E38" s="10">
        <v>101.89</v>
      </c>
      <c r="F38" s="10">
        <v>101.51</v>
      </c>
      <c r="G38" s="10">
        <v>102.43</v>
      </c>
      <c r="H38" s="10">
        <v>103.47</v>
      </c>
      <c r="I38" s="10">
        <v>99.58</v>
      </c>
      <c r="J38" s="10">
        <v>102.45</v>
      </c>
      <c r="K38" s="10">
        <v>103.03</v>
      </c>
      <c r="L38" s="10">
        <v>100.63</v>
      </c>
      <c r="M38" s="10">
        <v>96.7</v>
      </c>
      <c r="N38" s="10">
        <v>100.56</v>
      </c>
      <c r="O38" s="10">
        <v>102.27</v>
      </c>
      <c r="P38" s="10">
        <v>102.2</v>
      </c>
      <c r="Q38" s="10">
        <v>101.72</v>
      </c>
      <c r="R38" s="10">
        <v>102.37</v>
      </c>
      <c r="S38" s="10">
        <v>103.87</v>
      </c>
      <c r="T38" s="10">
        <v>101.75</v>
      </c>
      <c r="U38" s="10">
        <v>98.23</v>
      </c>
      <c r="V38" s="10">
        <v>102.25</v>
      </c>
      <c r="W38" s="3" t="s">
        <v>251</v>
      </c>
      <c r="Z38" s="231"/>
    </row>
    <row r="39" spans="1:23" ht="11.85" customHeight="1">
      <c r="A39" s="47">
        <v>2017</v>
      </c>
      <c r="B39" s="10">
        <v>104.23</v>
      </c>
      <c r="C39" s="10">
        <v>107.58</v>
      </c>
      <c r="D39" s="10">
        <v>107.67</v>
      </c>
      <c r="E39" s="10">
        <v>101.87</v>
      </c>
      <c r="F39" s="10">
        <v>104.04</v>
      </c>
      <c r="G39" s="10">
        <v>105</v>
      </c>
      <c r="H39" s="10">
        <v>105.19</v>
      </c>
      <c r="I39" s="10">
        <v>101.22</v>
      </c>
      <c r="J39" s="10">
        <v>105.19</v>
      </c>
      <c r="K39" s="10">
        <v>108.3</v>
      </c>
      <c r="L39" s="10">
        <v>103.63</v>
      </c>
      <c r="M39" s="10">
        <v>101.1</v>
      </c>
      <c r="N39" s="10">
        <v>101.11</v>
      </c>
      <c r="O39" s="10">
        <v>108.51</v>
      </c>
      <c r="P39" s="10">
        <v>105.31</v>
      </c>
      <c r="Q39" s="10">
        <v>103.64</v>
      </c>
      <c r="R39" s="10">
        <v>104.79</v>
      </c>
      <c r="S39" s="10">
        <v>102.7</v>
      </c>
      <c r="T39" s="10">
        <v>105.28</v>
      </c>
      <c r="U39" s="10">
        <v>99.8</v>
      </c>
      <c r="V39" s="10">
        <v>105.11</v>
      </c>
      <c r="W39" s="3" t="s">
        <v>267</v>
      </c>
    </row>
    <row r="40" spans="1:23" ht="11.85" customHeight="1">
      <c r="A40" s="47">
        <v>2018</v>
      </c>
      <c r="B40" s="10">
        <v>85.89</v>
      </c>
      <c r="C40" s="10">
        <v>108.55</v>
      </c>
      <c r="D40" s="10">
        <v>108.64</v>
      </c>
      <c r="E40" s="10">
        <v>103.84</v>
      </c>
      <c r="F40" s="10">
        <v>105.3</v>
      </c>
      <c r="G40" s="10">
        <v>107.97</v>
      </c>
      <c r="H40" s="10">
        <v>105.14</v>
      </c>
      <c r="I40" s="10">
        <v>105.76</v>
      </c>
      <c r="J40" s="10">
        <v>109.08</v>
      </c>
      <c r="K40" s="10">
        <v>116.1</v>
      </c>
      <c r="L40" s="10">
        <v>104.05</v>
      </c>
      <c r="M40" s="10">
        <v>93.76</v>
      </c>
      <c r="N40" s="10">
        <v>101.35</v>
      </c>
      <c r="O40" s="10">
        <v>111.26</v>
      </c>
      <c r="P40" s="10">
        <v>109.69</v>
      </c>
      <c r="Q40" s="10">
        <v>104.33</v>
      </c>
      <c r="R40" s="10">
        <v>106.89</v>
      </c>
      <c r="S40" s="10">
        <v>100.79</v>
      </c>
      <c r="T40" s="10">
        <v>106.04</v>
      </c>
      <c r="U40" s="10">
        <v>101.25</v>
      </c>
      <c r="V40" s="10">
        <v>106.1</v>
      </c>
      <c r="W40" s="3" t="s">
        <v>268</v>
      </c>
    </row>
    <row r="41" spans="1:23" ht="11.85" customHeight="1">
      <c r="A41" s="47">
        <v>2019</v>
      </c>
      <c r="B41" s="10">
        <v>97.22</v>
      </c>
      <c r="C41" s="10">
        <v>106.92</v>
      </c>
      <c r="D41" s="10">
        <v>107.27</v>
      </c>
      <c r="E41" s="10">
        <v>100.08</v>
      </c>
      <c r="F41" s="10">
        <v>107.11</v>
      </c>
      <c r="G41" s="10">
        <v>111.77</v>
      </c>
      <c r="H41" s="10">
        <v>110.39</v>
      </c>
      <c r="I41" s="10">
        <v>106.84</v>
      </c>
      <c r="J41" s="10">
        <v>109.03</v>
      </c>
      <c r="K41" s="10">
        <v>120.66</v>
      </c>
      <c r="L41" s="10">
        <v>104.52</v>
      </c>
      <c r="M41" s="10">
        <v>95.4</v>
      </c>
      <c r="N41" s="10">
        <v>101.7</v>
      </c>
      <c r="O41" s="10">
        <v>110.24</v>
      </c>
      <c r="P41" s="10">
        <v>111.22</v>
      </c>
      <c r="Q41" s="10">
        <v>105.93</v>
      </c>
      <c r="R41" s="10">
        <v>109.54</v>
      </c>
      <c r="S41" s="10">
        <v>101.2</v>
      </c>
      <c r="T41" s="10">
        <v>107.41</v>
      </c>
      <c r="U41" s="10">
        <v>103.11</v>
      </c>
      <c r="V41" s="10">
        <v>106.98</v>
      </c>
      <c r="W41" s="3" t="s">
        <v>270</v>
      </c>
    </row>
    <row r="42" spans="1:23" ht="11.85" customHeight="1">
      <c r="A42" s="47">
        <v>2020</v>
      </c>
      <c r="B42" s="10">
        <v>105.02</v>
      </c>
      <c r="C42" s="10">
        <v>100.83</v>
      </c>
      <c r="D42" s="10">
        <v>98.61</v>
      </c>
      <c r="E42" s="10">
        <v>102.12</v>
      </c>
      <c r="F42" s="10">
        <v>103.65</v>
      </c>
      <c r="G42" s="10">
        <v>105.35</v>
      </c>
      <c r="H42" s="10">
        <v>110.99</v>
      </c>
      <c r="I42" s="10">
        <v>92.76</v>
      </c>
      <c r="J42" s="10">
        <v>63.34</v>
      </c>
      <c r="K42" s="10">
        <v>120.84</v>
      </c>
      <c r="L42" s="10">
        <v>102.94</v>
      </c>
      <c r="M42" s="10">
        <v>98.85</v>
      </c>
      <c r="N42" s="10">
        <v>102.15</v>
      </c>
      <c r="O42" s="10">
        <v>109.19</v>
      </c>
      <c r="P42" s="10">
        <v>100.11</v>
      </c>
      <c r="Q42" s="10">
        <v>102.88</v>
      </c>
      <c r="R42" s="10">
        <v>111.6</v>
      </c>
      <c r="S42" s="10">
        <v>92.84</v>
      </c>
      <c r="T42" s="10">
        <v>108.32</v>
      </c>
      <c r="U42" s="10">
        <v>91.15</v>
      </c>
      <c r="V42" s="10">
        <v>102.84</v>
      </c>
      <c r="W42" s="3" t="s">
        <v>272</v>
      </c>
    </row>
    <row r="43" spans="1:23" ht="11.85" customHeight="1">
      <c r="A43" s="47">
        <v>2021</v>
      </c>
      <c r="B43" s="10">
        <v>106.71</v>
      </c>
      <c r="C43" s="10">
        <v>104.29</v>
      </c>
      <c r="D43" s="10">
        <v>103.61</v>
      </c>
      <c r="E43" s="10">
        <v>100.68</v>
      </c>
      <c r="F43" s="10">
        <v>106.09</v>
      </c>
      <c r="G43" s="10">
        <v>108.52</v>
      </c>
      <c r="H43" s="10">
        <v>112.31</v>
      </c>
      <c r="I43" s="10">
        <v>100.1</v>
      </c>
      <c r="J43" s="10">
        <v>62.59</v>
      </c>
      <c r="K43" s="10">
        <v>125.15</v>
      </c>
      <c r="L43" s="10">
        <v>105.36</v>
      </c>
      <c r="M43" s="10">
        <v>99.13</v>
      </c>
      <c r="N43" s="10">
        <v>103.12</v>
      </c>
      <c r="O43" s="10">
        <v>115.3</v>
      </c>
      <c r="P43" s="10">
        <v>102.96</v>
      </c>
      <c r="Q43" s="10">
        <v>104.71</v>
      </c>
      <c r="R43" s="10">
        <v>113.38</v>
      </c>
      <c r="S43" s="10">
        <v>95.36</v>
      </c>
      <c r="T43" s="10">
        <v>110.48</v>
      </c>
      <c r="U43" s="10">
        <v>91.51</v>
      </c>
      <c r="V43" s="10">
        <v>105.58</v>
      </c>
      <c r="W43" s="3" t="s">
        <v>275</v>
      </c>
    </row>
    <row r="44" spans="1:23" ht="11.85" customHeight="1">
      <c r="A44" s="47">
        <v>2022</v>
      </c>
      <c r="B44" s="10">
        <v>101.79</v>
      </c>
      <c r="C44" s="10">
        <v>103.69</v>
      </c>
      <c r="D44" s="10">
        <v>103.82</v>
      </c>
      <c r="E44" s="10">
        <v>97.77</v>
      </c>
      <c r="F44" s="10">
        <v>109.14</v>
      </c>
      <c r="G44" s="10">
        <v>112.69</v>
      </c>
      <c r="H44" s="10">
        <v>110.74</v>
      </c>
      <c r="I44" s="10">
        <v>107.55</v>
      </c>
      <c r="J44" s="10">
        <v>90.72</v>
      </c>
      <c r="K44" s="10">
        <v>129.55</v>
      </c>
      <c r="L44" s="10">
        <v>107.43</v>
      </c>
      <c r="M44" s="10">
        <v>101.3</v>
      </c>
      <c r="N44" s="10">
        <v>104.27</v>
      </c>
      <c r="O44" s="10" t="s">
        <v>298</v>
      </c>
      <c r="P44" s="10" t="s">
        <v>298</v>
      </c>
      <c r="Q44" s="10">
        <v>107.85</v>
      </c>
      <c r="R44" s="10" t="s">
        <v>298</v>
      </c>
      <c r="S44" s="10" t="s">
        <v>298</v>
      </c>
      <c r="T44" s="10" t="s">
        <v>298</v>
      </c>
      <c r="U44" s="10">
        <v>97.09</v>
      </c>
      <c r="V44" s="10">
        <v>107.46</v>
      </c>
      <c r="W44" s="3" t="s">
        <v>277</v>
      </c>
    </row>
    <row r="45" spans="1:23" ht="6.2" customHeight="1">
      <c r="A45" s="6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45"/>
    </row>
    <row r="46" spans="1:23" ht="11.45" customHeight="1">
      <c r="A46" s="344" t="s">
        <v>230</v>
      </c>
      <c r="B46" s="344"/>
      <c r="C46" s="344"/>
      <c r="D46" s="344"/>
      <c r="E46" s="344"/>
      <c r="F46" s="344"/>
      <c r="G46" s="344"/>
      <c r="H46" s="344"/>
      <c r="I46" s="344"/>
      <c r="J46" s="344"/>
      <c r="K46" s="344"/>
      <c r="L46" s="344" t="s">
        <v>230</v>
      </c>
      <c r="M46" s="344"/>
      <c r="N46" s="344"/>
      <c r="O46" s="344"/>
      <c r="P46" s="344"/>
      <c r="Q46" s="344"/>
      <c r="R46" s="344"/>
      <c r="S46" s="344"/>
      <c r="T46" s="344"/>
      <c r="U46" s="344"/>
      <c r="V46" s="344"/>
      <c r="W46" s="344"/>
    </row>
    <row r="47" spans="2:23" ht="6.2" customHeight="1">
      <c r="B47" s="73"/>
      <c r="K47" s="35"/>
      <c r="W47" s="42"/>
    </row>
    <row r="48" spans="1:23" ht="11.45" customHeight="1" hidden="1">
      <c r="A48" s="2" t="s">
        <v>139</v>
      </c>
      <c r="B48" s="48">
        <f>B14*100/B13-100</f>
        <v>-2.5422461492448036</v>
      </c>
      <c r="C48" s="48">
        <f aca="true" t="shared" si="0" ref="C48:V48">C14*100/C13-100</f>
        <v>-1.3136094674556205</v>
      </c>
      <c r="D48" s="48">
        <f t="shared" si="0"/>
        <v>-3.040453491368197</v>
      </c>
      <c r="E48" s="48">
        <f t="shared" si="0"/>
        <v>6.739497148365331</v>
      </c>
      <c r="F48" s="48">
        <f t="shared" si="0"/>
        <v>3.9245512625494285</v>
      </c>
      <c r="G48" s="48">
        <f t="shared" si="0"/>
        <v>2.145699948087909</v>
      </c>
      <c r="H48" s="48">
        <f t="shared" si="0"/>
        <v>1.9394992039369043</v>
      </c>
      <c r="I48" s="48">
        <f t="shared" si="0"/>
        <v>-3.3079268292682826</v>
      </c>
      <c r="J48" s="48">
        <f t="shared" si="0"/>
        <v>1.0462240821761526</v>
      </c>
      <c r="K48" s="48">
        <f t="shared" si="0"/>
        <v>10.2158273381295</v>
      </c>
      <c r="L48" s="48">
        <f t="shared" si="0"/>
        <v>4.595928439235024</v>
      </c>
      <c r="M48" s="48">
        <f t="shared" si="0"/>
        <v>2.3509855141296754</v>
      </c>
      <c r="N48" s="48">
        <f t="shared" si="0"/>
        <v>4.952644041041836</v>
      </c>
      <c r="O48" s="48">
        <f t="shared" si="0"/>
        <v>5.870503597122308</v>
      </c>
      <c r="P48" s="48">
        <f t="shared" si="0"/>
        <v>4.573114512262592</v>
      </c>
      <c r="Q48" s="48">
        <f t="shared" si="0"/>
        <v>4.940397350993379</v>
      </c>
      <c r="R48" s="48">
        <f t="shared" si="0"/>
        <v>2.561062366611324</v>
      </c>
      <c r="S48" s="48">
        <f t="shared" si="0"/>
        <v>4.6040324256911305</v>
      </c>
      <c r="T48" s="48">
        <f t="shared" si="0"/>
        <v>6.958055664445311</v>
      </c>
      <c r="U48" s="48">
        <f t="shared" si="0"/>
        <v>6.848701880035804</v>
      </c>
      <c r="V48" s="48">
        <f t="shared" si="0"/>
        <v>1.9169329073482544</v>
      </c>
      <c r="W48" s="3" t="s">
        <v>139</v>
      </c>
    </row>
    <row r="49" spans="1:23" ht="11.45" customHeight="1" hidden="1">
      <c r="A49" s="2" t="s">
        <v>140</v>
      </c>
      <c r="B49" s="48">
        <f aca="true" t="shared" si="1" ref="B49:V49">B15*100/B14-100</f>
        <v>-9.71305815559306</v>
      </c>
      <c r="C49" s="48">
        <f t="shared" si="1"/>
        <v>-5.432306031898307</v>
      </c>
      <c r="D49" s="48">
        <f t="shared" si="1"/>
        <v>-7.480733457347867</v>
      </c>
      <c r="E49" s="48">
        <f t="shared" si="1"/>
        <v>-0.0903070439494229</v>
      </c>
      <c r="F49" s="48">
        <f t="shared" si="1"/>
        <v>1.5954332552693273</v>
      </c>
      <c r="G49" s="48">
        <f t="shared" si="1"/>
        <v>-0.42351346772827014</v>
      </c>
      <c r="H49" s="48">
        <f t="shared" si="1"/>
        <v>-2.9248899616640784</v>
      </c>
      <c r="I49" s="48">
        <f t="shared" si="1"/>
        <v>-0.7725051237584779</v>
      </c>
      <c r="J49" s="48">
        <f t="shared" si="1"/>
        <v>-0.9506777108433653</v>
      </c>
      <c r="K49" s="48">
        <f t="shared" si="1"/>
        <v>6.723237597911236</v>
      </c>
      <c r="L49" s="48">
        <f t="shared" si="1"/>
        <v>4.541433205544109</v>
      </c>
      <c r="M49" s="48">
        <f t="shared" si="1"/>
        <v>5.104408352668202</v>
      </c>
      <c r="N49" s="48">
        <f t="shared" si="1"/>
        <v>4.794134235758605</v>
      </c>
      <c r="O49" s="48">
        <f t="shared" si="1"/>
        <v>7.080728458820346</v>
      </c>
      <c r="P49" s="48">
        <f t="shared" si="1"/>
        <v>-1.5341209663198754</v>
      </c>
      <c r="Q49" s="48">
        <f t="shared" si="1"/>
        <v>0.13883629938153774</v>
      </c>
      <c r="R49" s="48">
        <f t="shared" si="1"/>
        <v>-0.5895953757225385</v>
      </c>
      <c r="S49" s="48">
        <f t="shared" si="1"/>
        <v>1.152508693492294</v>
      </c>
      <c r="T49" s="48">
        <f t="shared" si="1"/>
        <v>2.5105369250503884</v>
      </c>
      <c r="U49" s="48">
        <f t="shared" si="1"/>
        <v>-2.702136573104326</v>
      </c>
      <c r="V49" s="48">
        <f t="shared" si="1"/>
        <v>-1.04947526236883</v>
      </c>
      <c r="W49" s="3" t="s">
        <v>140</v>
      </c>
    </row>
    <row r="50" spans="1:23" ht="11.45" customHeight="1" hidden="1">
      <c r="A50" s="2" t="s">
        <v>141</v>
      </c>
      <c r="B50" s="48">
        <f aca="true" t="shared" si="2" ref="B50:V50">B16*100/B15-100</f>
        <v>-26.113188307273973</v>
      </c>
      <c r="C50" s="48">
        <f t="shared" si="2"/>
        <v>2.777073294445856</v>
      </c>
      <c r="D50" s="48">
        <f t="shared" si="2"/>
        <v>2.9010483986787534</v>
      </c>
      <c r="E50" s="48">
        <f t="shared" si="2"/>
        <v>5.182283820427827</v>
      </c>
      <c r="F50" s="48">
        <f t="shared" si="2"/>
        <v>2.1898861835470598</v>
      </c>
      <c r="G50" s="48">
        <f t="shared" si="2"/>
        <v>1.361007145287516</v>
      </c>
      <c r="H50" s="48">
        <f t="shared" si="2"/>
        <v>1.1554775486324331</v>
      </c>
      <c r="I50" s="48">
        <f t="shared" si="2"/>
        <v>2.9075309818875184</v>
      </c>
      <c r="J50" s="48">
        <f t="shared" si="2"/>
        <v>2.7558680984510033</v>
      </c>
      <c r="K50" s="48">
        <f t="shared" si="2"/>
        <v>-0.3058103975535289</v>
      </c>
      <c r="L50" s="48">
        <f t="shared" si="2"/>
        <v>2.3695345557122636</v>
      </c>
      <c r="M50" s="48">
        <f t="shared" si="2"/>
        <v>0.5445180279617148</v>
      </c>
      <c r="N50" s="48">
        <f t="shared" si="2"/>
        <v>5.669178327951201</v>
      </c>
      <c r="O50" s="48">
        <f t="shared" si="2"/>
        <v>0.761517959131865</v>
      </c>
      <c r="P50" s="48">
        <f t="shared" si="2"/>
        <v>-1.5042979942693506</v>
      </c>
      <c r="Q50" s="48">
        <f t="shared" si="2"/>
        <v>2.772876228888336</v>
      </c>
      <c r="R50" s="48">
        <f t="shared" si="2"/>
        <v>3.232934062100256</v>
      </c>
      <c r="S50" s="48">
        <f t="shared" si="2"/>
        <v>-0.13751104999509778</v>
      </c>
      <c r="T50" s="48">
        <f t="shared" si="2"/>
        <v>3.3964962459778434</v>
      </c>
      <c r="U50" s="48">
        <f t="shared" si="2"/>
        <v>4.144241119483311</v>
      </c>
      <c r="V50" s="48">
        <f t="shared" si="2"/>
        <v>2.093663911845738</v>
      </c>
      <c r="W50" s="3" t="s">
        <v>141</v>
      </c>
    </row>
    <row r="51" spans="1:23" ht="11.45" customHeight="1">
      <c r="A51" s="2" t="s">
        <v>142</v>
      </c>
      <c r="B51" s="237">
        <f aca="true" t="shared" si="3" ref="B51:V51">B17*100/B16-100</f>
        <v>2.2311673375503176</v>
      </c>
      <c r="C51" s="237">
        <f t="shared" si="3"/>
        <v>-0.6785934608266473</v>
      </c>
      <c r="D51" s="237">
        <f t="shared" si="3"/>
        <v>-0.43265875785067465</v>
      </c>
      <c r="E51" s="237">
        <f t="shared" si="3"/>
        <v>-3.279862503580631</v>
      </c>
      <c r="F51" s="237">
        <f t="shared" si="3"/>
        <v>3.059354292964869</v>
      </c>
      <c r="G51" s="237">
        <f t="shared" si="3"/>
        <v>2.416918429003019</v>
      </c>
      <c r="H51" s="237">
        <f t="shared" si="3"/>
        <v>0.9976865240023045</v>
      </c>
      <c r="I51" s="237">
        <f t="shared" si="3"/>
        <v>4.554577736606461</v>
      </c>
      <c r="J51" s="237">
        <f t="shared" si="3"/>
        <v>-2.080828632201971</v>
      </c>
      <c r="K51" s="237">
        <f t="shared" si="3"/>
        <v>5.674846625766875</v>
      </c>
      <c r="L51" s="237">
        <f t="shared" si="3"/>
        <v>4.767153485808777</v>
      </c>
      <c r="M51" s="237">
        <f t="shared" si="3"/>
        <v>-3.849531615925045</v>
      </c>
      <c r="N51" s="237">
        <f t="shared" si="3"/>
        <v>9.405772495755514</v>
      </c>
      <c r="O51" s="237">
        <f t="shared" si="3"/>
        <v>3.6276609144728553</v>
      </c>
      <c r="P51" s="237">
        <f t="shared" si="3"/>
        <v>4.927272727272722</v>
      </c>
      <c r="Q51" s="237">
        <f t="shared" si="3"/>
        <v>1.6188373804267826</v>
      </c>
      <c r="R51" s="237">
        <f t="shared" si="3"/>
        <v>1.7348203221809229</v>
      </c>
      <c r="S51" s="237">
        <f t="shared" si="3"/>
        <v>0.7671879610504533</v>
      </c>
      <c r="T51" s="237">
        <f t="shared" si="3"/>
        <v>3.319502074688785</v>
      </c>
      <c r="U51" s="237">
        <f t="shared" si="3"/>
        <v>0.010335917312659149</v>
      </c>
      <c r="V51" s="237">
        <f t="shared" si="3"/>
        <v>1.8078791149487188</v>
      </c>
      <c r="W51" s="3" t="s">
        <v>142</v>
      </c>
    </row>
    <row r="52" spans="1:23" ht="11.45" customHeight="1">
      <c r="A52" s="2" t="s">
        <v>143</v>
      </c>
      <c r="B52" s="237">
        <f aca="true" t="shared" si="4" ref="B52:V52">B18*100/B17-100</f>
        <v>3.6449544380695187</v>
      </c>
      <c r="C52" s="237">
        <f t="shared" si="4"/>
        <v>-2.8198757763975095</v>
      </c>
      <c r="D52" s="237">
        <f t="shared" si="4"/>
        <v>-2.677319876647033</v>
      </c>
      <c r="E52" s="237">
        <f t="shared" si="4"/>
        <v>-5.212498148970809</v>
      </c>
      <c r="F52" s="237">
        <f t="shared" si="4"/>
        <v>2.8454172366621293</v>
      </c>
      <c r="G52" s="237">
        <f t="shared" si="4"/>
        <v>1.0160603080957031</v>
      </c>
      <c r="H52" s="237">
        <f t="shared" si="4"/>
        <v>-1.216893342877583</v>
      </c>
      <c r="I52" s="237">
        <f t="shared" si="4"/>
        <v>3.9870053160070853</v>
      </c>
      <c r="J52" s="237">
        <f t="shared" si="4"/>
        <v>-3.409520211560249</v>
      </c>
      <c r="K52" s="237">
        <f t="shared" si="4"/>
        <v>5.660377358490564</v>
      </c>
      <c r="L52" s="237">
        <f t="shared" si="4"/>
        <v>4.865860073645436</v>
      </c>
      <c r="M52" s="237">
        <f t="shared" si="4"/>
        <v>0.5936976708783703</v>
      </c>
      <c r="N52" s="237">
        <f t="shared" si="4"/>
        <v>8.798882681564251</v>
      </c>
      <c r="O52" s="237">
        <f t="shared" si="4"/>
        <v>1.093958915765171</v>
      </c>
      <c r="P52" s="237">
        <f t="shared" si="4"/>
        <v>5.146421763992379</v>
      </c>
      <c r="Q52" s="237">
        <f t="shared" si="4"/>
        <v>2.1723388848660363</v>
      </c>
      <c r="R52" s="237">
        <f t="shared" si="4"/>
        <v>0.7197431070756295</v>
      </c>
      <c r="S52" s="237">
        <f t="shared" si="4"/>
        <v>0.11713030746705044</v>
      </c>
      <c r="T52" s="237">
        <f t="shared" si="4"/>
        <v>6.157965194109778</v>
      </c>
      <c r="U52" s="237">
        <f t="shared" si="4"/>
        <v>1.0438197602315</v>
      </c>
      <c r="V52" s="237">
        <f t="shared" si="4"/>
        <v>0.9939040551285387</v>
      </c>
      <c r="W52" s="3" t="s">
        <v>143</v>
      </c>
    </row>
    <row r="53" spans="1:23" ht="11.45" customHeight="1">
      <c r="A53" s="2" t="s">
        <v>144</v>
      </c>
      <c r="B53" s="237">
        <f aca="true" t="shared" si="5" ref="B53:V53">B19*100/B18-100</f>
        <v>0.8791924454575053</v>
      </c>
      <c r="C53" s="237">
        <f t="shared" si="5"/>
        <v>2.0196855426306968</v>
      </c>
      <c r="D53" s="237">
        <f t="shared" si="5"/>
        <v>3.9320178597148043</v>
      </c>
      <c r="E53" s="237">
        <f t="shared" si="5"/>
        <v>-2.038743946258407</v>
      </c>
      <c r="F53" s="237">
        <f t="shared" si="5"/>
        <v>2.0750199521149</v>
      </c>
      <c r="G53" s="237">
        <f t="shared" si="5"/>
        <v>3.2608695652173907</v>
      </c>
      <c r="H53" s="237">
        <f t="shared" si="5"/>
        <v>1.3333333333333286</v>
      </c>
      <c r="I53" s="237">
        <f t="shared" si="5"/>
        <v>2.2720817949446115</v>
      </c>
      <c r="J53" s="237">
        <f t="shared" si="5"/>
        <v>0.6453505426811432</v>
      </c>
      <c r="K53" s="237">
        <f t="shared" si="5"/>
        <v>10.30219780219781</v>
      </c>
      <c r="L53" s="237">
        <f t="shared" si="5"/>
        <v>1.7682468021068587</v>
      </c>
      <c r="M53" s="237">
        <f t="shared" si="5"/>
        <v>1.1955205811137972</v>
      </c>
      <c r="N53" s="237">
        <f t="shared" si="5"/>
        <v>3.294822421908435</v>
      </c>
      <c r="O53" s="237">
        <f t="shared" si="5"/>
        <v>-0.9137910304196311</v>
      </c>
      <c r="P53" s="237">
        <f t="shared" si="5"/>
        <v>2.8345418589320985</v>
      </c>
      <c r="Q53" s="237">
        <f t="shared" si="5"/>
        <v>1.3583746751712766</v>
      </c>
      <c r="R53" s="237">
        <f t="shared" si="5"/>
        <v>0.10993843447670315</v>
      </c>
      <c r="S53" s="237">
        <f t="shared" si="5"/>
        <v>0.5069708491761844</v>
      </c>
      <c r="T53" s="237">
        <f t="shared" si="5"/>
        <v>4.839218158890304</v>
      </c>
      <c r="U53" s="237">
        <f t="shared" si="5"/>
        <v>-0.7977907333537786</v>
      </c>
      <c r="V53" s="237">
        <f t="shared" si="5"/>
        <v>2.033853824957376</v>
      </c>
      <c r="W53" s="3" t="s">
        <v>144</v>
      </c>
    </row>
    <row r="54" spans="1:23" ht="11.45" customHeight="1">
      <c r="A54" s="2" t="s">
        <v>145</v>
      </c>
      <c r="B54" s="237">
        <f aca="true" t="shared" si="6" ref="B54:V54">B20*100/B19-100</f>
        <v>-2.0228104153217146</v>
      </c>
      <c r="C54" s="237">
        <f t="shared" si="6"/>
        <v>0.17541661445933698</v>
      </c>
      <c r="D54" s="237">
        <f t="shared" si="6"/>
        <v>1.05321507760533</v>
      </c>
      <c r="E54" s="237">
        <f t="shared" si="6"/>
        <v>-3.2294075432581053</v>
      </c>
      <c r="F54" s="237">
        <f t="shared" si="6"/>
        <v>3.179567370341431</v>
      </c>
      <c r="G54" s="237">
        <f t="shared" si="6"/>
        <v>5.216025137470538</v>
      </c>
      <c r="H54" s="237">
        <f t="shared" si="6"/>
        <v>4.233409610983983</v>
      </c>
      <c r="I54" s="237">
        <f t="shared" si="6"/>
        <v>-0.055540127742290224</v>
      </c>
      <c r="J54" s="237">
        <f t="shared" si="6"/>
        <v>1.972214126105115</v>
      </c>
      <c r="K54" s="237">
        <f t="shared" si="6"/>
        <v>13.972602739726028</v>
      </c>
      <c r="L54" s="237">
        <f t="shared" si="6"/>
        <v>3.5120147874306724</v>
      </c>
      <c r="M54" s="237">
        <f t="shared" si="6"/>
        <v>1.7421863316883446</v>
      </c>
      <c r="N54" s="237">
        <f t="shared" si="6"/>
        <v>3.576360121513403</v>
      </c>
      <c r="O54" s="237">
        <f t="shared" si="6"/>
        <v>3.3248392185414417</v>
      </c>
      <c r="P54" s="237">
        <f t="shared" si="6"/>
        <v>5.977564102564102</v>
      </c>
      <c r="Q54" s="237">
        <f t="shared" si="6"/>
        <v>0.920638620207427</v>
      </c>
      <c r="R54" s="237">
        <f t="shared" si="6"/>
        <v>0.5820338238523988</v>
      </c>
      <c r="S54" s="237">
        <f t="shared" si="6"/>
        <v>0.37831021437578727</v>
      </c>
      <c r="T54" s="237">
        <f t="shared" si="6"/>
        <v>1.7591339648173232</v>
      </c>
      <c r="U54" s="237">
        <f t="shared" si="6"/>
        <v>0.8248273017836993</v>
      </c>
      <c r="V54" s="237">
        <f t="shared" si="6"/>
        <v>2.173353909465007</v>
      </c>
      <c r="W54" s="3" t="s">
        <v>145</v>
      </c>
    </row>
    <row r="55" spans="1:23" ht="11.45" customHeight="1">
      <c r="A55" s="2" t="s">
        <v>146</v>
      </c>
      <c r="B55" s="237">
        <f aca="true" t="shared" si="7" ref="B55:V55">B21*100/B20-100</f>
        <v>8.30221831759279</v>
      </c>
      <c r="C55" s="237">
        <f t="shared" si="7"/>
        <v>0.4377736085053101</v>
      </c>
      <c r="D55" s="237">
        <f t="shared" si="7"/>
        <v>1.0559517279210127</v>
      </c>
      <c r="E55" s="237">
        <f t="shared" si="7"/>
        <v>-0.7827949901120661</v>
      </c>
      <c r="F55" s="237">
        <f t="shared" si="7"/>
        <v>2.172265723667593</v>
      </c>
      <c r="G55" s="237">
        <f t="shared" si="7"/>
        <v>2.3144691652978935</v>
      </c>
      <c r="H55" s="237">
        <f t="shared" si="7"/>
        <v>-0.09604829857299535</v>
      </c>
      <c r="I55" s="237">
        <f t="shared" si="7"/>
        <v>4.140038899694346</v>
      </c>
      <c r="J55" s="237">
        <f t="shared" si="7"/>
        <v>-1.1432926829268268</v>
      </c>
      <c r="K55" s="237">
        <f t="shared" si="7"/>
        <v>7.408216783216787</v>
      </c>
      <c r="L55" s="237">
        <f t="shared" si="7"/>
        <v>2.69047619047619</v>
      </c>
      <c r="M55" s="237">
        <f t="shared" si="7"/>
        <v>7.510840008819002</v>
      </c>
      <c r="N55" s="237">
        <f t="shared" si="7"/>
        <v>-0.6799093454206115</v>
      </c>
      <c r="O55" s="237">
        <f t="shared" si="7"/>
        <v>4.779800352319427</v>
      </c>
      <c r="P55" s="237">
        <f t="shared" si="7"/>
        <v>3.0394677151066105</v>
      </c>
      <c r="Q55" s="237">
        <f t="shared" si="7"/>
        <v>1.4087759815242578</v>
      </c>
      <c r="R55" s="237">
        <f t="shared" si="7"/>
        <v>1.0481493612839756</v>
      </c>
      <c r="S55" s="237">
        <f t="shared" si="7"/>
        <v>-0.39621182837264257</v>
      </c>
      <c r="T55" s="237">
        <f t="shared" si="7"/>
        <v>2.8368794326240874</v>
      </c>
      <c r="U55" s="237">
        <f t="shared" si="7"/>
        <v>1.7486450557316573</v>
      </c>
      <c r="V55" s="237">
        <f t="shared" si="7"/>
        <v>1.6991818753933217</v>
      </c>
      <c r="W55" s="3" t="s">
        <v>146</v>
      </c>
    </row>
    <row r="56" spans="1:23" ht="11.45" customHeight="1">
      <c r="A56" s="2" t="s">
        <v>3</v>
      </c>
      <c r="B56" s="237">
        <f aca="true" t="shared" si="8" ref="B56:V56">B22*100/B21-100</f>
        <v>-3.9038734536605233</v>
      </c>
      <c r="C56" s="237">
        <f t="shared" si="8"/>
        <v>4.719800747198008</v>
      </c>
      <c r="D56" s="237">
        <f t="shared" si="8"/>
        <v>7.192292034197308</v>
      </c>
      <c r="E56" s="237">
        <f t="shared" si="8"/>
        <v>-2.0679345569304814</v>
      </c>
      <c r="F56" s="237">
        <f t="shared" si="8"/>
        <v>2.6946847960444984</v>
      </c>
      <c r="G56" s="237">
        <f t="shared" si="8"/>
        <v>4.392877991827206</v>
      </c>
      <c r="H56" s="237">
        <f t="shared" si="8"/>
        <v>4.559813212470814</v>
      </c>
      <c r="I56" s="237">
        <f t="shared" si="8"/>
        <v>0.6003201707577404</v>
      </c>
      <c r="J56" s="237">
        <f t="shared" si="8"/>
        <v>3.989976869699305</v>
      </c>
      <c r="K56" s="237">
        <f t="shared" si="8"/>
        <v>7.629704984740599</v>
      </c>
      <c r="L56" s="237">
        <f t="shared" si="8"/>
        <v>2.0635288662184053</v>
      </c>
      <c r="M56" s="237">
        <f t="shared" si="8"/>
        <v>-7.669697176840515</v>
      </c>
      <c r="N56" s="237">
        <f t="shared" si="8"/>
        <v>3.7449664429530287</v>
      </c>
      <c r="O56" s="237">
        <f t="shared" si="8"/>
        <v>4.987670925801396</v>
      </c>
      <c r="P56" s="237">
        <f t="shared" si="8"/>
        <v>5.914294100381568</v>
      </c>
      <c r="Q56" s="237">
        <f t="shared" si="8"/>
        <v>1.878843088134829</v>
      </c>
      <c r="R56" s="237">
        <f t="shared" si="8"/>
        <v>0.734737979470566</v>
      </c>
      <c r="S56" s="237">
        <f t="shared" si="8"/>
        <v>1.0963422916464651</v>
      </c>
      <c r="T56" s="237">
        <f t="shared" si="8"/>
        <v>2.8017241379310462</v>
      </c>
      <c r="U56" s="237">
        <f t="shared" si="8"/>
        <v>3.1658291457286367</v>
      </c>
      <c r="V56" s="237">
        <f t="shared" si="8"/>
        <v>3.242574257425744</v>
      </c>
      <c r="W56" s="3" t="s">
        <v>3</v>
      </c>
    </row>
    <row r="57" spans="1:23" ht="11.45" customHeight="1">
      <c r="A57" s="2" t="s">
        <v>38</v>
      </c>
      <c r="B57" s="237">
        <f aca="true" t="shared" si="9" ref="B57:V57">B23*100/B22-100</f>
        <v>-3.397699693995989</v>
      </c>
      <c r="C57" s="237">
        <f t="shared" si="9"/>
        <v>-0.40432869544535777</v>
      </c>
      <c r="D57" s="237">
        <f t="shared" si="9"/>
        <v>1.3925813394100572</v>
      </c>
      <c r="E57" s="237">
        <f t="shared" si="9"/>
        <v>-6.1736770691994565</v>
      </c>
      <c r="F57" s="237">
        <f t="shared" si="9"/>
        <v>3.1896966779008267</v>
      </c>
      <c r="G57" s="237">
        <f t="shared" si="9"/>
        <v>5.941562980567596</v>
      </c>
      <c r="H57" s="237">
        <f t="shared" si="9"/>
        <v>6.121108629975055</v>
      </c>
      <c r="I57" s="237">
        <f t="shared" si="9"/>
        <v>2.002386951332724</v>
      </c>
      <c r="J57" s="237">
        <f t="shared" si="9"/>
        <v>0.9175162187210333</v>
      </c>
      <c r="K57" s="237">
        <f t="shared" si="9"/>
        <v>10.812854442344047</v>
      </c>
      <c r="L57" s="237">
        <f t="shared" si="9"/>
        <v>3.6119945479327527</v>
      </c>
      <c r="M57" s="237">
        <f t="shared" si="9"/>
        <v>5.952469090101445</v>
      </c>
      <c r="N57" s="237">
        <f t="shared" si="9"/>
        <v>4.114374433950047</v>
      </c>
      <c r="O57" s="237">
        <f t="shared" si="9"/>
        <v>3.1707056688373996</v>
      </c>
      <c r="P57" s="237">
        <f t="shared" si="9"/>
        <v>0.4018290148260917</v>
      </c>
      <c r="Q57" s="237">
        <f t="shared" si="9"/>
        <v>0.0447077232591937</v>
      </c>
      <c r="R57" s="237">
        <f t="shared" si="9"/>
        <v>0.5148557331331034</v>
      </c>
      <c r="S57" s="237">
        <f t="shared" si="9"/>
        <v>-1.7850287907869529</v>
      </c>
      <c r="T57" s="237">
        <f t="shared" si="9"/>
        <v>1.8308874912648605</v>
      </c>
      <c r="U57" s="237">
        <f t="shared" si="9"/>
        <v>-1.4417924987822772</v>
      </c>
      <c r="V57" s="237">
        <f t="shared" si="9"/>
        <v>2.0139055382402233</v>
      </c>
      <c r="W57" s="3" t="s">
        <v>38</v>
      </c>
    </row>
    <row r="58" spans="1:23" ht="11.45" customHeight="1">
      <c r="A58" s="2" t="s">
        <v>39</v>
      </c>
      <c r="B58" s="237">
        <f aca="true" t="shared" si="10" ref="B58:V58">B24*100/B23-100</f>
        <v>-1.2124522119060543</v>
      </c>
      <c r="C58" s="237">
        <f t="shared" si="10"/>
        <v>-2.1611940298507477</v>
      </c>
      <c r="D58" s="237">
        <f t="shared" si="10"/>
        <v>-2.434760893994266</v>
      </c>
      <c r="E58" s="237">
        <f t="shared" si="10"/>
        <v>-4.2751265365148186</v>
      </c>
      <c r="F58" s="237">
        <f t="shared" si="10"/>
        <v>1.049807535285197</v>
      </c>
      <c r="G58" s="237">
        <f t="shared" si="10"/>
        <v>1.926629717603575</v>
      </c>
      <c r="H58" s="237">
        <f t="shared" si="10"/>
        <v>1.7823988117341116</v>
      </c>
      <c r="I58" s="237">
        <f t="shared" si="10"/>
        <v>3.5101404056162266</v>
      </c>
      <c r="J58" s="237">
        <f t="shared" si="10"/>
        <v>-7.870327853797406</v>
      </c>
      <c r="K58" s="237">
        <f t="shared" si="10"/>
        <v>4.077106789491651</v>
      </c>
      <c r="L58" s="237">
        <f t="shared" si="10"/>
        <v>0.4604253453190097</v>
      </c>
      <c r="M58" s="237">
        <f t="shared" si="10"/>
        <v>-5.876598420795219</v>
      </c>
      <c r="N58" s="237">
        <f t="shared" si="10"/>
        <v>2.9700509506648416</v>
      </c>
      <c r="O58" s="237">
        <f t="shared" si="10"/>
        <v>0.5484271523178847</v>
      </c>
      <c r="P58" s="237">
        <f t="shared" si="10"/>
        <v>0.5106265525807459</v>
      </c>
      <c r="Q58" s="237">
        <f t="shared" si="10"/>
        <v>0.8937548877220394</v>
      </c>
      <c r="R58" s="237">
        <f t="shared" si="10"/>
        <v>-0.021342439440815042</v>
      </c>
      <c r="S58" s="237">
        <f t="shared" si="10"/>
        <v>-0.1563416064100096</v>
      </c>
      <c r="T58" s="237">
        <f t="shared" si="10"/>
        <v>4.597858907493816</v>
      </c>
      <c r="U58" s="237">
        <f t="shared" si="10"/>
        <v>-2.0065236730255975</v>
      </c>
      <c r="V58" s="237">
        <f t="shared" si="10"/>
        <v>0.05875440658050479</v>
      </c>
      <c r="W58" s="3" t="s">
        <v>39</v>
      </c>
    </row>
    <row r="59" spans="1:23" ht="11.45" customHeight="1">
      <c r="A59" s="2" t="s">
        <v>40</v>
      </c>
      <c r="B59" s="237">
        <f aca="true" t="shared" si="11" ref="B59:V59">B25*100/B24-100</f>
        <v>2.023440955329505</v>
      </c>
      <c r="C59" s="237">
        <f t="shared" si="11"/>
        <v>-0.18306077617768324</v>
      </c>
      <c r="D59" s="237">
        <f t="shared" si="11"/>
        <v>1.0238034297414913</v>
      </c>
      <c r="E59" s="237">
        <f t="shared" si="11"/>
        <v>-4.58880181285997</v>
      </c>
      <c r="F59" s="237">
        <f t="shared" si="11"/>
        <v>-0.854207549347791</v>
      </c>
      <c r="G59" s="237">
        <f t="shared" si="11"/>
        <v>-0.4660797514241324</v>
      </c>
      <c r="H59" s="237">
        <f t="shared" si="11"/>
        <v>3.5631764562811554</v>
      </c>
      <c r="I59" s="237">
        <f t="shared" si="11"/>
        <v>-0.967093695051517</v>
      </c>
      <c r="J59" s="237">
        <f t="shared" si="11"/>
        <v>-1.3855661881977568</v>
      </c>
      <c r="K59" s="237">
        <f t="shared" si="11"/>
        <v>-8.326503851827567</v>
      </c>
      <c r="L59" s="237">
        <f t="shared" si="11"/>
        <v>-1.7677869925796585</v>
      </c>
      <c r="M59" s="237">
        <f t="shared" si="11"/>
        <v>-15.582776540460273</v>
      </c>
      <c r="N59" s="237">
        <f t="shared" si="11"/>
        <v>2.1119961380641996</v>
      </c>
      <c r="O59" s="237">
        <f t="shared" si="11"/>
        <v>0.19553360090563388</v>
      </c>
      <c r="P59" s="237">
        <f t="shared" si="11"/>
        <v>0.4119181655911035</v>
      </c>
      <c r="Q59" s="237">
        <f t="shared" si="11"/>
        <v>-0.06643782526852249</v>
      </c>
      <c r="R59" s="237">
        <f t="shared" si="11"/>
        <v>-0.917920802647032</v>
      </c>
      <c r="S59" s="237">
        <f t="shared" si="11"/>
        <v>0.10765316108826539</v>
      </c>
      <c r="T59" s="237">
        <f t="shared" si="11"/>
        <v>1.1153391943314546</v>
      </c>
      <c r="U59" s="237">
        <f t="shared" si="11"/>
        <v>-0.7665926971958896</v>
      </c>
      <c r="V59" s="237">
        <f t="shared" si="11"/>
        <v>-0.6224310041103962</v>
      </c>
      <c r="W59" s="3" t="s">
        <v>40</v>
      </c>
    </row>
    <row r="60" spans="1:23" ht="11.45" customHeight="1">
      <c r="A60" s="2" t="s">
        <v>41</v>
      </c>
      <c r="B60" s="237">
        <f aca="true" t="shared" si="12" ref="B60:V60">B26*100/B25-100</f>
        <v>30.529966402947878</v>
      </c>
      <c r="C60" s="237">
        <f t="shared" si="12"/>
        <v>3.0077026531360787</v>
      </c>
      <c r="D60" s="237">
        <f t="shared" si="12"/>
        <v>3.648340511781086</v>
      </c>
      <c r="E60" s="237">
        <f t="shared" si="12"/>
        <v>-2.9985155863433874</v>
      </c>
      <c r="F60" s="237">
        <f t="shared" si="12"/>
        <v>0.6869251368028841</v>
      </c>
      <c r="G60" s="237">
        <f t="shared" si="12"/>
        <v>3.9542143600416324</v>
      </c>
      <c r="H60" s="237">
        <f t="shared" si="12"/>
        <v>1.2094880225457985</v>
      </c>
      <c r="I60" s="237">
        <f t="shared" si="12"/>
        <v>7.051363348129371</v>
      </c>
      <c r="J60" s="237">
        <f t="shared" si="12"/>
        <v>-0.5357323359951494</v>
      </c>
      <c r="K60" s="237">
        <f t="shared" si="12"/>
        <v>8.92186661898802</v>
      </c>
      <c r="L60" s="237">
        <f t="shared" si="12"/>
        <v>-1.6107531659631178</v>
      </c>
      <c r="M60" s="237">
        <f t="shared" si="12"/>
        <v>-7.844516753143964</v>
      </c>
      <c r="N60" s="237">
        <f t="shared" si="12"/>
        <v>0.5200330930150159</v>
      </c>
      <c r="O60" s="237">
        <f t="shared" si="12"/>
        <v>-3.204601479046829</v>
      </c>
      <c r="P60" s="237">
        <f t="shared" si="12"/>
        <v>3.2134554902228984</v>
      </c>
      <c r="Q60" s="237">
        <f t="shared" si="12"/>
        <v>0.4210526315789451</v>
      </c>
      <c r="R60" s="237">
        <f t="shared" si="12"/>
        <v>-0.8402456102553089</v>
      </c>
      <c r="S60" s="237">
        <f t="shared" si="12"/>
        <v>0.1173135203832203</v>
      </c>
      <c r="T60" s="237">
        <f t="shared" si="12"/>
        <v>0.6488450558006775</v>
      </c>
      <c r="U60" s="237">
        <f t="shared" si="12"/>
        <v>2.34803821915024</v>
      </c>
      <c r="V60" s="237">
        <f t="shared" si="12"/>
        <v>1.6308201370834325</v>
      </c>
      <c r="W60" s="3" t="s">
        <v>41</v>
      </c>
    </row>
    <row r="61" spans="1:23" ht="11.45" customHeight="1">
      <c r="A61" s="2" t="s">
        <v>43</v>
      </c>
      <c r="B61" s="237">
        <f aca="true" t="shared" si="13" ref="B61:V61">B27*100/B26-100</f>
        <v>-27.03420790435071</v>
      </c>
      <c r="C61" s="237">
        <f t="shared" si="13"/>
        <v>0.5697329376854583</v>
      </c>
      <c r="D61" s="237">
        <f t="shared" si="13"/>
        <v>1.698851136641423</v>
      </c>
      <c r="E61" s="237">
        <f t="shared" si="13"/>
        <v>-4.1114058355437635</v>
      </c>
      <c r="F61" s="237">
        <f t="shared" si="13"/>
        <v>1.1563367252543912</v>
      </c>
      <c r="G61" s="237">
        <f t="shared" si="13"/>
        <v>1.6266266266266314</v>
      </c>
      <c r="H61" s="237">
        <f t="shared" si="13"/>
        <v>2.2856479870054613</v>
      </c>
      <c r="I61" s="237">
        <f t="shared" si="13"/>
        <v>3.956877147257444</v>
      </c>
      <c r="J61" s="237">
        <f t="shared" si="13"/>
        <v>-0.1626016260162686</v>
      </c>
      <c r="K61" s="237">
        <f t="shared" si="13"/>
        <v>-1.346027577150366</v>
      </c>
      <c r="L61" s="237">
        <f t="shared" si="13"/>
        <v>1.2871175341537793</v>
      </c>
      <c r="M61" s="237">
        <f t="shared" si="13"/>
        <v>-1.9849222254031957</v>
      </c>
      <c r="N61" s="237">
        <f t="shared" si="13"/>
        <v>2.1634332745443885</v>
      </c>
      <c r="O61" s="237">
        <f t="shared" si="13"/>
        <v>1.039898132427851</v>
      </c>
      <c r="P61" s="237">
        <f t="shared" si="13"/>
        <v>3.908320084790674</v>
      </c>
      <c r="Q61" s="237">
        <f t="shared" si="13"/>
        <v>0.5185920776784769</v>
      </c>
      <c r="R61" s="237">
        <f t="shared" si="13"/>
        <v>-0.18468223791417415</v>
      </c>
      <c r="S61" s="237">
        <f t="shared" si="13"/>
        <v>-0.7225856849916994</v>
      </c>
      <c r="T61" s="237">
        <f t="shared" si="13"/>
        <v>1.7019082001031478</v>
      </c>
      <c r="U61" s="237">
        <f t="shared" si="13"/>
        <v>1.01301022941702</v>
      </c>
      <c r="V61" s="237">
        <f t="shared" si="13"/>
        <v>0.6860465116279073</v>
      </c>
      <c r="W61" s="3" t="s">
        <v>43</v>
      </c>
    </row>
    <row r="62" spans="1:23" ht="11.45" customHeight="1">
      <c r="A62" s="2" t="s">
        <v>96</v>
      </c>
      <c r="B62" s="237">
        <f aca="true" t="shared" si="14" ref="B62:V62">B28*100/B27-100</f>
        <v>-6.247155211652242</v>
      </c>
      <c r="C62" s="237">
        <f t="shared" si="14"/>
        <v>5.3227900389472325</v>
      </c>
      <c r="D62" s="237">
        <f t="shared" si="14"/>
        <v>8.60473500781157</v>
      </c>
      <c r="E62" s="237">
        <f t="shared" si="14"/>
        <v>-0.05319714863283309</v>
      </c>
      <c r="F62" s="237">
        <f t="shared" si="14"/>
        <v>3.3950617283950635</v>
      </c>
      <c r="G62" s="237">
        <f t="shared" si="14"/>
        <v>8.520068948534842</v>
      </c>
      <c r="H62" s="237">
        <f t="shared" si="14"/>
        <v>9.879764065335763</v>
      </c>
      <c r="I62" s="237">
        <f t="shared" si="14"/>
        <v>6.7578347578347575</v>
      </c>
      <c r="J62" s="237">
        <f t="shared" si="14"/>
        <v>0.040716612377849515</v>
      </c>
      <c r="K62" s="237">
        <f t="shared" si="14"/>
        <v>9.883527454242937</v>
      </c>
      <c r="L62" s="237">
        <f t="shared" si="14"/>
        <v>1.6163192509196307</v>
      </c>
      <c r="M62" s="237">
        <f t="shared" si="14"/>
        <v>-2.287995326647831</v>
      </c>
      <c r="N62" s="237">
        <f t="shared" si="14"/>
        <v>2.577972148693746</v>
      </c>
      <c r="O62" s="237">
        <f t="shared" si="14"/>
        <v>3.65469439193447</v>
      </c>
      <c r="P62" s="237">
        <f t="shared" si="14"/>
        <v>1.032768073441261</v>
      </c>
      <c r="Q62" s="237">
        <f t="shared" si="14"/>
        <v>0.7025246981339279</v>
      </c>
      <c r="R62" s="237">
        <f t="shared" si="14"/>
        <v>0.7509795385285258</v>
      </c>
      <c r="S62" s="237">
        <f t="shared" si="14"/>
        <v>-0.5999803285138228</v>
      </c>
      <c r="T62" s="237">
        <f t="shared" si="14"/>
        <v>0.39300202839757503</v>
      </c>
      <c r="U62" s="237">
        <f t="shared" si="14"/>
        <v>2.4481368596991473</v>
      </c>
      <c r="V62" s="237">
        <f t="shared" si="14"/>
        <v>3.880355699272428</v>
      </c>
      <c r="W62" s="3" t="s">
        <v>96</v>
      </c>
    </row>
    <row r="63" spans="1:23" ht="11.45" customHeight="1">
      <c r="A63" s="2" t="s">
        <v>98</v>
      </c>
      <c r="B63" s="237">
        <f aca="true" t="shared" si="15" ref="B63:V63">B29*100/B28-100</f>
        <v>24.966622162883837</v>
      </c>
      <c r="C63" s="237">
        <f t="shared" si="15"/>
        <v>3.8211564320932325</v>
      </c>
      <c r="D63" s="237">
        <f t="shared" si="15"/>
        <v>4.22706650437091</v>
      </c>
      <c r="E63" s="237">
        <f t="shared" si="15"/>
        <v>-0.7558015754737113</v>
      </c>
      <c r="F63" s="237">
        <f t="shared" si="15"/>
        <v>3.1730237700386965</v>
      </c>
      <c r="G63" s="237">
        <f t="shared" si="15"/>
        <v>4.719764011799413</v>
      </c>
      <c r="H63" s="237">
        <f t="shared" si="15"/>
        <v>0.15484670176525128</v>
      </c>
      <c r="I63" s="237">
        <f t="shared" si="15"/>
        <v>5.6255337318531105</v>
      </c>
      <c r="J63" s="237">
        <f t="shared" si="15"/>
        <v>7.488807488807481</v>
      </c>
      <c r="K63" s="237">
        <f t="shared" si="15"/>
        <v>12.88612961841308</v>
      </c>
      <c r="L63" s="237">
        <f t="shared" si="15"/>
        <v>3.76261518209742</v>
      </c>
      <c r="M63" s="237">
        <f t="shared" si="15"/>
        <v>1.903148664806693</v>
      </c>
      <c r="N63" s="237">
        <f t="shared" si="15"/>
        <v>2.905867833501631</v>
      </c>
      <c r="O63" s="237">
        <f t="shared" si="15"/>
        <v>3.191489361702125</v>
      </c>
      <c r="P63" s="237">
        <f t="shared" si="15"/>
        <v>9.225138818778404</v>
      </c>
      <c r="Q63" s="237">
        <f t="shared" si="15"/>
        <v>0.8720296490080699</v>
      </c>
      <c r="R63" s="237">
        <f t="shared" si="15"/>
        <v>0.5941449713730265</v>
      </c>
      <c r="S63" s="237">
        <f t="shared" si="15"/>
        <v>-1.2170987532159074</v>
      </c>
      <c r="T63" s="237">
        <f t="shared" si="15"/>
        <v>2.8791514080060665</v>
      </c>
      <c r="U63" s="237">
        <f t="shared" si="15"/>
        <v>0.2879078694817565</v>
      </c>
      <c r="V63" s="237">
        <f t="shared" si="15"/>
        <v>3.5464146748193457</v>
      </c>
      <c r="W63" s="3" t="s">
        <v>98</v>
      </c>
    </row>
    <row r="64" spans="1:23" ht="11.45" customHeight="1">
      <c r="A64" s="2" t="s">
        <v>99</v>
      </c>
      <c r="B64" s="237">
        <f aca="true" t="shared" si="16" ref="B64:V64">B30*100/B29-100</f>
        <v>18.851981351981365</v>
      </c>
      <c r="C64" s="237">
        <f t="shared" si="16"/>
        <v>-1.2412304371289906</v>
      </c>
      <c r="D64" s="237">
        <f t="shared" si="16"/>
        <v>-2.0915171461938655</v>
      </c>
      <c r="E64" s="237">
        <f t="shared" si="16"/>
        <v>-0.5470342164539375</v>
      </c>
      <c r="F64" s="237">
        <f t="shared" si="16"/>
        <v>1.84312044577797</v>
      </c>
      <c r="G64" s="237">
        <f t="shared" si="16"/>
        <v>1.3109425785482216</v>
      </c>
      <c r="H64" s="237">
        <f t="shared" si="16"/>
        <v>-0.27829313543598744</v>
      </c>
      <c r="I64" s="237">
        <f t="shared" si="16"/>
        <v>3.5573521980798404</v>
      </c>
      <c r="J64" s="237">
        <f t="shared" si="16"/>
        <v>-2.8114350624763347</v>
      </c>
      <c r="K64" s="237">
        <f t="shared" si="16"/>
        <v>3.822937625754548</v>
      </c>
      <c r="L64" s="237">
        <f t="shared" si="16"/>
        <v>1.2897769320224057</v>
      </c>
      <c r="M64" s="237">
        <f t="shared" si="16"/>
        <v>-1.642710472279262</v>
      </c>
      <c r="N64" s="237">
        <f t="shared" si="16"/>
        <v>1.5045791539467928</v>
      </c>
      <c r="O64" s="237">
        <f t="shared" si="16"/>
        <v>2.0029455081001544</v>
      </c>
      <c r="P64" s="237">
        <f t="shared" si="16"/>
        <v>2.784517619872915</v>
      </c>
      <c r="Q64" s="237">
        <f t="shared" si="16"/>
        <v>3.1013615733736657</v>
      </c>
      <c r="R64" s="237">
        <f t="shared" si="16"/>
        <v>1.4819587628865918</v>
      </c>
      <c r="S64" s="237">
        <f t="shared" si="16"/>
        <v>-0.1001702894921408</v>
      </c>
      <c r="T64" s="237">
        <f t="shared" si="16"/>
        <v>7.131459432920096</v>
      </c>
      <c r="U64" s="237">
        <f t="shared" si="16"/>
        <v>2.5645933014354085</v>
      </c>
      <c r="V64" s="237">
        <f t="shared" si="16"/>
        <v>1.0521795147090387</v>
      </c>
      <c r="W64" s="3" t="s">
        <v>99</v>
      </c>
    </row>
    <row r="65" spans="1:23" ht="11.45" customHeight="1">
      <c r="A65" s="2" t="s">
        <v>101</v>
      </c>
      <c r="B65" s="237">
        <f aca="true" t="shared" si="17" ref="B65:V65">B31*100/B30-100</f>
        <v>-3.0481327122660815</v>
      </c>
      <c r="C65" s="237">
        <f t="shared" si="17"/>
        <v>-13.715846994535525</v>
      </c>
      <c r="D65" s="237">
        <f t="shared" si="17"/>
        <v>-19.312513554543486</v>
      </c>
      <c r="E65" s="237">
        <f t="shared" si="17"/>
        <v>-3.2139775668679817</v>
      </c>
      <c r="F65" s="237">
        <f t="shared" si="17"/>
        <v>-3.030303030303031</v>
      </c>
      <c r="G65" s="237">
        <f t="shared" si="17"/>
        <v>-4.940648059031119</v>
      </c>
      <c r="H65" s="237">
        <f t="shared" si="17"/>
        <v>-5.922480620155042</v>
      </c>
      <c r="I65" s="237">
        <f t="shared" si="17"/>
        <v>-5.533326827364107</v>
      </c>
      <c r="J65" s="237">
        <f t="shared" si="17"/>
        <v>-8.425051134703423</v>
      </c>
      <c r="K65" s="237">
        <f t="shared" si="17"/>
        <v>-1.1111111111111</v>
      </c>
      <c r="L65" s="237">
        <f t="shared" si="17"/>
        <v>-4.12274292871308</v>
      </c>
      <c r="M65" s="237">
        <f t="shared" si="17"/>
        <v>-3.9964211154190252</v>
      </c>
      <c r="N65" s="237">
        <f t="shared" si="17"/>
        <v>1.9011815252416824</v>
      </c>
      <c r="O65" s="237">
        <f t="shared" si="17"/>
        <v>-11.733564346905382</v>
      </c>
      <c r="P65" s="237">
        <f t="shared" si="17"/>
        <v>-8.363309352517973</v>
      </c>
      <c r="Q65" s="237">
        <f t="shared" si="17"/>
        <v>0.32491353107640464</v>
      </c>
      <c r="R65" s="237">
        <f t="shared" si="17"/>
        <v>1.5449735449735442</v>
      </c>
      <c r="S65" s="237">
        <f t="shared" si="17"/>
        <v>-0.11029780407099565</v>
      </c>
      <c r="T65" s="237">
        <f t="shared" si="17"/>
        <v>3.104949587534364</v>
      </c>
      <c r="U65" s="237">
        <f t="shared" si="17"/>
        <v>-5.131554394476581</v>
      </c>
      <c r="V65" s="237">
        <f t="shared" si="17"/>
        <v>-6.215469613259671</v>
      </c>
      <c r="W65" s="3" t="s">
        <v>101</v>
      </c>
    </row>
    <row r="66" spans="1:23" ht="11.45" customHeight="1">
      <c r="A66" s="2" t="s">
        <v>103</v>
      </c>
      <c r="B66" s="237">
        <f aca="true" t="shared" si="18" ref="B66:V66">B32*100/B31-100</f>
        <v>-11.530681051921775</v>
      </c>
      <c r="C66" s="237">
        <f t="shared" si="18"/>
        <v>14.882837238758711</v>
      </c>
      <c r="D66" s="237">
        <f t="shared" si="18"/>
        <v>19.09689557855127</v>
      </c>
      <c r="E66" s="237">
        <f t="shared" si="18"/>
        <v>7.655449075105864</v>
      </c>
      <c r="F66" s="237">
        <f t="shared" si="18"/>
        <v>0.47743055555555713</v>
      </c>
      <c r="G66" s="237">
        <f t="shared" si="18"/>
        <v>-1.766227922150975</v>
      </c>
      <c r="H66" s="237">
        <f t="shared" si="18"/>
        <v>-3.098220171390892</v>
      </c>
      <c r="I66" s="237">
        <f t="shared" si="18"/>
        <v>0.8780991735537214</v>
      </c>
      <c r="J66" s="237">
        <f t="shared" si="18"/>
        <v>-3.7119761752818476</v>
      </c>
      <c r="K66" s="237">
        <f t="shared" si="18"/>
        <v>-0.7316435850535754</v>
      </c>
      <c r="L66" s="237">
        <f t="shared" si="18"/>
        <v>1.5567167428695825</v>
      </c>
      <c r="M66" s="237">
        <f t="shared" si="18"/>
        <v>3.5725380552966897</v>
      </c>
      <c r="N66" s="237">
        <f t="shared" si="18"/>
        <v>-1.1383999156740856</v>
      </c>
      <c r="O66" s="237">
        <f t="shared" si="18"/>
        <v>1.613958560523443</v>
      </c>
      <c r="P66" s="237">
        <f t="shared" si="18"/>
        <v>6.366535819430823</v>
      </c>
      <c r="Q66" s="237">
        <f t="shared" si="18"/>
        <v>1.295445048056834</v>
      </c>
      <c r="R66" s="237">
        <f t="shared" si="18"/>
        <v>1.8966235931638238</v>
      </c>
      <c r="S66" s="237">
        <f t="shared" si="18"/>
        <v>-0.35133507327846303</v>
      </c>
      <c r="T66" s="237">
        <f t="shared" si="18"/>
        <v>3.0003333703744914</v>
      </c>
      <c r="U66" s="237">
        <f t="shared" si="18"/>
        <v>-0.6490952006294322</v>
      </c>
      <c r="V66" s="237">
        <f t="shared" si="18"/>
        <v>4.361617763679618</v>
      </c>
      <c r="W66" s="3" t="s">
        <v>103</v>
      </c>
    </row>
    <row r="67" spans="1:23" ht="11.45" customHeight="1">
      <c r="A67" s="2" t="s">
        <v>105</v>
      </c>
      <c r="B67" s="237">
        <f aca="true" t="shared" si="19" ref="B67:V67">B33*100/B32-100</f>
        <v>-4.477896341463406</v>
      </c>
      <c r="C67" s="237">
        <f t="shared" si="19"/>
        <v>5.049614112458656</v>
      </c>
      <c r="D67" s="237">
        <f t="shared" si="19"/>
        <v>8.327691266079881</v>
      </c>
      <c r="E67" s="237">
        <f t="shared" si="19"/>
        <v>3.4675499430700825</v>
      </c>
      <c r="F67" s="237">
        <f t="shared" si="19"/>
        <v>3.4773218142548643</v>
      </c>
      <c r="G67" s="237">
        <f t="shared" si="19"/>
        <v>5.85203847915713</v>
      </c>
      <c r="H67" s="237">
        <f t="shared" si="19"/>
        <v>4.6485260770975</v>
      </c>
      <c r="I67" s="237">
        <f t="shared" si="19"/>
        <v>2.4577572964669656</v>
      </c>
      <c r="J67" s="237">
        <f t="shared" si="19"/>
        <v>7.036341544239477</v>
      </c>
      <c r="K67" s="237">
        <f t="shared" si="19"/>
        <v>11.779415635693596</v>
      </c>
      <c r="L67" s="237">
        <f t="shared" si="19"/>
        <v>3.247936541965899</v>
      </c>
      <c r="M67" s="237">
        <f t="shared" si="19"/>
        <v>2.009598080383924</v>
      </c>
      <c r="N67" s="237">
        <f t="shared" si="19"/>
        <v>4.467427231048077</v>
      </c>
      <c r="O67" s="237">
        <f t="shared" si="19"/>
        <v>0.9229448379480516</v>
      </c>
      <c r="P67" s="237">
        <f t="shared" si="19"/>
        <v>4.682274247491648</v>
      </c>
      <c r="Q67" s="237">
        <f t="shared" si="19"/>
        <v>1.588283828382842</v>
      </c>
      <c r="R67" s="237">
        <f t="shared" si="19"/>
        <v>0.08181632235630332</v>
      </c>
      <c r="S67" s="237">
        <f t="shared" si="19"/>
        <v>1.1584567341593726</v>
      </c>
      <c r="T67" s="237">
        <f t="shared" si="19"/>
        <v>3.549465961808181</v>
      </c>
      <c r="U67" s="237">
        <f t="shared" si="19"/>
        <v>1.0097010492971776</v>
      </c>
      <c r="V67" s="237">
        <f t="shared" si="19"/>
        <v>3.8645245332175335</v>
      </c>
      <c r="W67" s="3" t="s">
        <v>105</v>
      </c>
    </row>
    <row r="68" spans="1:23" ht="11.45" customHeight="1">
      <c r="A68" s="2" t="s">
        <v>206</v>
      </c>
      <c r="B68" s="237">
        <f aca="true" t="shared" si="20" ref="B68:V68">B34*100/B33-100</f>
        <v>2.8825054857370844</v>
      </c>
      <c r="C68" s="237">
        <f t="shared" si="20"/>
        <v>-0.07346767422333755</v>
      </c>
      <c r="D68" s="237">
        <f t="shared" si="20"/>
        <v>-1.7916666666666714</v>
      </c>
      <c r="E68" s="237">
        <f t="shared" si="20"/>
        <v>-1.2404961984793914</v>
      </c>
      <c r="F68" s="237">
        <f t="shared" si="20"/>
        <v>0.7514088916718862</v>
      </c>
      <c r="G68" s="237">
        <f t="shared" si="20"/>
        <v>3.0293194850156766</v>
      </c>
      <c r="H68" s="237">
        <f t="shared" si="20"/>
        <v>4.030335861321774</v>
      </c>
      <c r="I68" s="237">
        <f t="shared" si="20"/>
        <v>0.02998500749625066</v>
      </c>
      <c r="J68" s="237">
        <f t="shared" si="20"/>
        <v>2.600619195046434</v>
      </c>
      <c r="K68" s="237">
        <f t="shared" si="20"/>
        <v>3.9444248204403607</v>
      </c>
      <c r="L68" s="237">
        <f t="shared" si="20"/>
        <v>-0.7682724252491653</v>
      </c>
      <c r="M68" s="237">
        <f t="shared" si="20"/>
        <v>-1.8425953151033951</v>
      </c>
      <c r="N68" s="237">
        <f t="shared" si="20"/>
        <v>-2.4494794856093165</v>
      </c>
      <c r="O68" s="237">
        <f t="shared" si="20"/>
        <v>3.1475967673330416</v>
      </c>
      <c r="P68" s="237">
        <f t="shared" si="20"/>
        <v>-0.5398259336785287</v>
      </c>
      <c r="Q68" s="237">
        <f t="shared" si="20"/>
        <v>0.4974619289340154</v>
      </c>
      <c r="R68" s="237">
        <f t="shared" si="20"/>
        <v>-0.4189658696096501</v>
      </c>
      <c r="S68" s="237">
        <f t="shared" si="20"/>
        <v>-0.8962358095996876</v>
      </c>
      <c r="T68" s="237">
        <f t="shared" si="20"/>
        <v>2.7401541987914158</v>
      </c>
      <c r="U68" s="237">
        <f t="shared" si="20"/>
        <v>-0.4312034496276027</v>
      </c>
      <c r="V68" s="237">
        <f t="shared" si="20"/>
        <v>0.5330267558528305</v>
      </c>
      <c r="W68" s="3" t="s">
        <v>206</v>
      </c>
    </row>
    <row r="69" spans="1:23" ht="11.85" customHeight="1">
      <c r="A69" s="2" t="s">
        <v>229</v>
      </c>
      <c r="B69" s="237">
        <f aca="true" t="shared" si="21" ref="B69:V69">B35*100/B34-100</f>
        <v>2.5399903053805133</v>
      </c>
      <c r="C69" s="237">
        <f t="shared" si="21"/>
        <v>-0.7352168889822366</v>
      </c>
      <c r="D69" s="237">
        <f t="shared" si="21"/>
        <v>-0.06364022061943331</v>
      </c>
      <c r="E69" s="237">
        <f t="shared" si="21"/>
        <v>-2.471636952998381</v>
      </c>
      <c r="F69" s="237">
        <f t="shared" si="21"/>
        <v>0.9633312616531953</v>
      </c>
      <c r="G69" s="237">
        <f t="shared" si="21"/>
        <v>0.7455633728866928</v>
      </c>
      <c r="H69" s="237">
        <f t="shared" si="21"/>
        <v>-1.6975630077067194</v>
      </c>
      <c r="I69" s="237">
        <f t="shared" si="21"/>
        <v>2.5979216626698616</v>
      </c>
      <c r="J69" s="237">
        <f t="shared" si="21"/>
        <v>-4.9487024743512364</v>
      </c>
      <c r="K69" s="237">
        <f t="shared" si="21"/>
        <v>5.856366107838696</v>
      </c>
      <c r="L69" s="237">
        <f t="shared" si="21"/>
        <v>2.741159238334376</v>
      </c>
      <c r="M69" s="237">
        <f t="shared" si="21"/>
        <v>6.190713929106337</v>
      </c>
      <c r="N69" s="237">
        <f t="shared" si="21"/>
        <v>2.6260724000837</v>
      </c>
      <c r="O69" s="237">
        <f t="shared" si="21"/>
        <v>0.6907216494845301</v>
      </c>
      <c r="P69" s="237">
        <f t="shared" si="21"/>
        <v>2.1821001329197998</v>
      </c>
      <c r="Q69" s="237">
        <f t="shared" si="21"/>
        <v>-1.000101020305081</v>
      </c>
      <c r="R69" s="237">
        <f t="shared" si="21"/>
        <v>0.8414571575166718</v>
      </c>
      <c r="S69" s="237">
        <f t="shared" si="21"/>
        <v>-1.1856913183279687</v>
      </c>
      <c r="T69" s="237">
        <f t="shared" si="21"/>
        <v>-2.1194605009633847</v>
      </c>
      <c r="U69" s="237">
        <f t="shared" si="21"/>
        <v>-1.614173228346445</v>
      </c>
      <c r="V69" s="237">
        <f t="shared" si="21"/>
        <v>0.45742800706933906</v>
      </c>
      <c r="W69" s="3" t="s">
        <v>229</v>
      </c>
    </row>
    <row r="70" spans="1:23" ht="11.85" customHeight="1">
      <c r="A70" s="2" t="s">
        <v>233</v>
      </c>
      <c r="B70" s="237">
        <f aca="true" t="shared" si="22" ref="B70:V70">B36*100/B35-100</f>
        <v>9.6719296586934</v>
      </c>
      <c r="C70" s="237">
        <f t="shared" si="22"/>
        <v>4.422812400804148</v>
      </c>
      <c r="D70" s="237">
        <f t="shared" si="22"/>
        <v>4.998938654213546</v>
      </c>
      <c r="E70" s="237">
        <f t="shared" si="22"/>
        <v>3.998753635230571</v>
      </c>
      <c r="F70" s="237">
        <f t="shared" si="22"/>
        <v>1.200369344413673</v>
      </c>
      <c r="G70" s="237">
        <f t="shared" si="22"/>
        <v>2.6683343756514546</v>
      </c>
      <c r="H70" s="237">
        <f t="shared" si="22"/>
        <v>3.4643500370801945</v>
      </c>
      <c r="I70" s="237">
        <f t="shared" si="22"/>
        <v>-2.317880794701992</v>
      </c>
      <c r="J70" s="237">
        <f t="shared" si="22"/>
        <v>4.063492063492063</v>
      </c>
      <c r="K70" s="237">
        <f t="shared" si="22"/>
        <v>5.532370251471377</v>
      </c>
      <c r="L70" s="237">
        <f t="shared" si="22"/>
        <v>0.5498981670061056</v>
      </c>
      <c r="M70" s="237">
        <f t="shared" si="22"/>
        <v>-5.124588622472956</v>
      </c>
      <c r="N70" s="237">
        <f t="shared" si="22"/>
        <v>0.5505148333163419</v>
      </c>
      <c r="O70" s="237">
        <f t="shared" si="22"/>
        <v>-0.33787242756220337</v>
      </c>
      <c r="P70" s="237">
        <f t="shared" si="22"/>
        <v>7.197831978319783</v>
      </c>
      <c r="Q70" s="237">
        <f t="shared" si="22"/>
        <v>0.6632653061224545</v>
      </c>
      <c r="R70" s="237">
        <f t="shared" si="22"/>
        <v>0.7123231912079007</v>
      </c>
      <c r="S70" s="237">
        <f t="shared" si="22"/>
        <v>0.3152328655684329</v>
      </c>
      <c r="T70" s="237">
        <f t="shared" si="22"/>
        <v>1.9167012018234573</v>
      </c>
      <c r="U70" s="237">
        <f t="shared" si="22"/>
        <v>-1.2805122048819442</v>
      </c>
      <c r="V70" s="237">
        <f t="shared" si="22"/>
        <v>2.2560281486080953</v>
      </c>
      <c r="W70" s="3" t="s">
        <v>233</v>
      </c>
    </row>
    <row r="71" spans="1:23" ht="11.85" customHeight="1">
      <c r="A71" s="2" t="s">
        <v>234</v>
      </c>
      <c r="B71" s="237">
        <f aca="true" t="shared" si="23" ref="B71:V71">B37*100/B36-100</f>
        <v>-13.793103448275858</v>
      </c>
      <c r="C71" s="237">
        <f t="shared" si="23"/>
        <v>1.3273887931908064</v>
      </c>
      <c r="D71" s="237">
        <f t="shared" si="23"/>
        <v>1.0815728292732132</v>
      </c>
      <c r="E71" s="237">
        <f t="shared" si="23"/>
        <v>-0.12983121941475417</v>
      </c>
      <c r="F71" s="237">
        <f t="shared" si="23"/>
        <v>1.3787510137875074</v>
      </c>
      <c r="G71" s="237">
        <f t="shared" si="23"/>
        <v>1.5228426395939039</v>
      </c>
      <c r="H71" s="237">
        <f t="shared" si="23"/>
        <v>2.3960679909891525</v>
      </c>
      <c r="I71" s="237">
        <f t="shared" si="23"/>
        <v>-0.2991026919242188</v>
      </c>
      <c r="J71" s="237">
        <f t="shared" si="23"/>
        <v>1.6880211511084013</v>
      </c>
      <c r="K71" s="237">
        <f t="shared" si="23"/>
        <v>1.399310484688698</v>
      </c>
      <c r="L71" s="237">
        <f t="shared" si="23"/>
        <v>1.2760785902369918</v>
      </c>
      <c r="M71" s="237">
        <f t="shared" si="23"/>
        <v>-0.8919722497522287</v>
      </c>
      <c r="N71" s="237">
        <f t="shared" si="23"/>
        <v>1.3890297069857098</v>
      </c>
      <c r="O71" s="237">
        <f t="shared" si="23"/>
        <v>2.7326895418122064</v>
      </c>
      <c r="P71" s="237">
        <f t="shared" si="23"/>
        <v>1.1224592982101314</v>
      </c>
      <c r="Q71" s="237">
        <f t="shared" si="23"/>
        <v>1.3684744044602013</v>
      </c>
      <c r="R71" s="237">
        <f t="shared" si="23"/>
        <v>1.040719409922204</v>
      </c>
      <c r="S71" s="237">
        <f t="shared" si="23"/>
        <v>1.3684744044602013</v>
      </c>
      <c r="T71" s="237">
        <f t="shared" si="23"/>
        <v>1.6570092507878371</v>
      </c>
      <c r="U71" s="237">
        <f t="shared" si="23"/>
        <v>1.3376570733684616</v>
      </c>
      <c r="V71" s="237">
        <f t="shared" si="23"/>
        <v>1.204331545390147</v>
      </c>
      <c r="W71" s="3" t="s">
        <v>234</v>
      </c>
    </row>
    <row r="72" spans="1:23" ht="11.85" customHeight="1">
      <c r="A72" s="2" t="s">
        <v>251</v>
      </c>
      <c r="B72" s="237">
        <f aca="true" t="shared" si="24" ref="B72:V72">B38*100/B37-100</f>
        <v>-1.75</v>
      </c>
      <c r="C72" s="237">
        <f t="shared" si="24"/>
        <v>4.060000000000002</v>
      </c>
      <c r="D72" s="237">
        <f t="shared" si="24"/>
        <v>3.9099999999999966</v>
      </c>
      <c r="E72" s="237">
        <f t="shared" si="24"/>
        <v>1.8900000000000006</v>
      </c>
      <c r="F72" s="237">
        <f t="shared" si="24"/>
        <v>1.5100000000000051</v>
      </c>
      <c r="G72" s="237">
        <f t="shared" si="24"/>
        <v>2.430000000000007</v>
      </c>
      <c r="H72" s="237">
        <f t="shared" si="24"/>
        <v>3.469999999999999</v>
      </c>
      <c r="I72" s="237">
        <f t="shared" si="24"/>
        <v>-0.4200000000000017</v>
      </c>
      <c r="J72" s="237">
        <f t="shared" si="24"/>
        <v>2.450000000000003</v>
      </c>
      <c r="K72" s="237">
        <f t="shared" si="24"/>
        <v>3.030000000000001</v>
      </c>
      <c r="L72" s="237">
        <f t="shared" si="24"/>
        <v>0.6299999999999955</v>
      </c>
      <c r="M72" s="237">
        <f t="shared" si="24"/>
        <v>-3.299999999999997</v>
      </c>
      <c r="N72" s="237">
        <f t="shared" si="24"/>
        <v>0.5600000000000023</v>
      </c>
      <c r="O72" s="237">
        <f t="shared" si="24"/>
        <v>2.269999999999996</v>
      </c>
      <c r="P72" s="237">
        <f t="shared" si="24"/>
        <v>2.200000000000003</v>
      </c>
      <c r="Q72" s="237">
        <f t="shared" si="24"/>
        <v>1.7199999999999989</v>
      </c>
      <c r="R72" s="237">
        <f t="shared" si="24"/>
        <v>2.3700000000000045</v>
      </c>
      <c r="S72" s="237">
        <f t="shared" si="24"/>
        <v>3.8700000000000045</v>
      </c>
      <c r="T72" s="237">
        <f t="shared" si="24"/>
        <v>1.75</v>
      </c>
      <c r="U72" s="237">
        <f t="shared" si="24"/>
        <v>-1.769999999999996</v>
      </c>
      <c r="V72" s="237">
        <f t="shared" si="24"/>
        <v>2.25</v>
      </c>
      <c r="W72" s="3" t="s">
        <v>251</v>
      </c>
    </row>
    <row r="73" spans="1:23" ht="11.85" customHeight="1">
      <c r="A73" s="2" t="s">
        <v>267</v>
      </c>
      <c r="B73" s="237">
        <f aca="true" t="shared" si="25" ref="B73:N73">B39*100/B38-100</f>
        <v>6.086513994910945</v>
      </c>
      <c r="C73" s="237">
        <f t="shared" si="25"/>
        <v>3.3826638477801225</v>
      </c>
      <c r="D73" s="237">
        <f t="shared" si="25"/>
        <v>3.6185160234818596</v>
      </c>
      <c r="E73" s="237">
        <f t="shared" si="25"/>
        <v>-0.01962901167925679</v>
      </c>
      <c r="F73" s="237">
        <f t="shared" si="25"/>
        <v>2.4923652842084465</v>
      </c>
      <c r="G73" s="237">
        <f t="shared" si="25"/>
        <v>2.509030557453869</v>
      </c>
      <c r="H73" s="237">
        <f t="shared" si="25"/>
        <v>1.662317579974868</v>
      </c>
      <c r="I73" s="237">
        <f t="shared" si="25"/>
        <v>1.6469170516167964</v>
      </c>
      <c r="J73" s="237">
        <f t="shared" si="25"/>
        <v>2.6744753538311272</v>
      </c>
      <c r="K73" s="237">
        <f t="shared" si="25"/>
        <v>5.115015044161893</v>
      </c>
      <c r="L73" s="237">
        <f t="shared" si="25"/>
        <v>2.9812183245553</v>
      </c>
      <c r="M73" s="237">
        <f t="shared" si="25"/>
        <v>4.550155118924508</v>
      </c>
      <c r="N73" s="237">
        <f t="shared" si="25"/>
        <v>0.5469371519490807</v>
      </c>
      <c r="O73" s="237">
        <f aca="true" t="shared" si="26" ref="O73:V77">O39*100/O38-100</f>
        <v>6.1014960398944</v>
      </c>
      <c r="P73" s="237">
        <f t="shared" si="26"/>
        <v>3.0430528375733843</v>
      </c>
      <c r="Q73" s="237">
        <f t="shared" si="26"/>
        <v>1.8875344081793202</v>
      </c>
      <c r="R73" s="237">
        <f t="shared" si="26"/>
        <v>2.3639738204552003</v>
      </c>
      <c r="S73" s="237">
        <f t="shared" si="26"/>
        <v>-1.1264080100125256</v>
      </c>
      <c r="T73" s="237">
        <f t="shared" si="26"/>
        <v>3.4692874692874653</v>
      </c>
      <c r="U73" s="237">
        <f t="shared" si="26"/>
        <v>1.598289728188945</v>
      </c>
      <c r="V73" s="237">
        <f t="shared" si="26"/>
        <v>2.797066014669923</v>
      </c>
      <c r="W73" s="3" t="s">
        <v>267</v>
      </c>
    </row>
    <row r="74" spans="1:23" ht="11.85" customHeight="1">
      <c r="A74" s="2" t="s">
        <v>268</v>
      </c>
      <c r="B74" s="237">
        <f aca="true" t="shared" si="27" ref="B74:N74">B40*100/B39-100</f>
        <v>-17.595701813297524</v>
      </c>
      <c r="C74" s="237">
        <f t="shared" si="27"/>
        <v>0.9016545826361835</v>
      </c>
      <c r="D74" s="237">
        <f t="shared" si="27"/>
        <v>0.9009009009008935</v>
      </c>
      <c r="E74" s="237">
        <f t="shared" si="27"/>
        <v>1.933837243545696</v>
      </c>
      <c r="F74" s="237">
        <f t="shared" si="27"/>
        <v>1.211072664359861</v>
      </c>
      <c r="G74" s="237">
        <f t="shared" si="27"/>
        <v>2.828571428571422</v>
      </c>
      <c r="H74" s="237">
        <f t="shared" si="27"/>
        <v>-0.04753303545963661</v>
      </c>
      <c r="I74" s="237">
        <f t="shared" si="27"/>
        <v>4.485279589014027</v>
      </c>
      <c r="J74" s="237">
        <f t="shared" si="27"/>
        <v>3.698070158760345</v>
      </c>
      <c r="K74" s="237">
        <f t="shared" si="27"/>
        <v>7.202216066481995</v>
      </c>
      <c r="L74" s="237">
        <f t="shared" si="27"/>
        <v>0.40528804400270246</v>
      </c>
      <c r="M74" s="237">
        <f t="shared" si="27"/>
        <v>-7.260138476755685</v>
      </c>
      <c r="N74" s="237">
        <f t="shared" si="27"/>
        <v>0.23736524577192597</v>
      </c>
      <c r="O74" s="237">
        <f t="shared" si="26"/>
        <v>2.5343286333056767</v>
      </c>
      <c r="P74" s="237">
        <f t="shared" si="26"/>
        <v>4.1591491786155075</v>
      </c>
      <c r="Q74" s="237">
        <f t="shared" si="26"/>
        <v>0.6657661134697008</v>
      </c>
      <c r="R74" s="237">
        <f t="shared" si="26"/>
        <v>2.00400801603206</v>
      </c>
      <c r="S74" s="237">
        <f t="shared" si="26"/>
        <v>-1.859785783836415</v>
      </c>
      <c r="T74" s="237">
        <f t="shared" si="26"/>
        <v>0.721884498480236</v>
      </c>
      <c r="U74" s="237">
        <f t="shared" si="26"/>
        <v>1.4529058116232534</v>
      </c>
      <c r="V74" s="237">
        <f t="shared" si="26"/>
        <v>0.9418704214632356</v>
      </c>
      <c r="W74" s="3" t="s">
        <v>268</v>
      </c>
    </row>
    <row r="75" spans="1:23" ht="11.85" customHeight="1">
      <c r="A75" s="2" t="s">
        <v>270</v>
      </c>
      <c r="B75" s="237">
        <f aca="true" t="shared" si="28" ref="B75:N76">B41*100/B40-100</f>
        <v>13.191291186401216</v>
      </c>
      <c r="C75" s="237">
        <f t="shared" si="28"/>
        <v>-1.5016121602947976</v>
      </c>
      <c r="D75" s="237">
        <f t="shared" si="28"/>
        <v>-1.261045655375554</v>
      </c>
      <c r="E75" s="237">
        <f t="shared" si="28"/>
        <v>-3.6209553158705745</v>
      </c>
      <c r="F75" s="237">
        <f t="shared" si="28"/>
        <v>1.7188983855650548</v>
      </c>
      <c r="G75" s="237">
        <f t="shared" si="28"/>
        <v>3.519496156339727</v>
      </c>
      <c r="H75" s="237">
        <f t="shared" si="28"/>
        <v>4.993342210386146</v>
      </c>
      <c r="I75" s="237">
        <f t="shared" si="28"/>
        <v>1.0211800302571845</v>
      </c>
      <c r="J75" s="237">
        <f t="shared" si="28"/>
        <v>-0.04583791712504137</v>
      </c>
      <c r="K75" s="237">
        <f t="shared" si="28"/>
        <v>3.9276485788113717</v>
      </c>
      <c r="L75" s="237">
        <f t="shared" si="28"/>
        <v>0.45170591061989285</v>
      </c>
      <c r="M75" s="237">
        <f t="shared" si="28"/>
        <v>1.7491467576791706</v>
      </c>
      <c r="N75" s="237">
        <f t="shared" si="28"/>
        <v>0.3453379378391759</v>
      </c>
      <c r="O75" s="237">
        <f t="shared" si="26"/>
        <v>-0.9167715261549603</v>
      </c>
      <c r="P75" s="237">
        <f t="shared" si="26"/>
        <v>1.3948400036466495</v>
      </c>
      <c r="Q75" s="237">
        <f t="shared" si="26"/>
        <v>1.5335953225342678</v>
      </c>
      <c r="R75" s="237">
        <f t="shared" si="26"/>
        <v>2.4791842080643676</v>
      </c>
      <c r="S75" s="237">
        <f t="shared" si="26"/>
        <v>0.4067863875384461</v>
      </c>
      <c r="T75" s="237">
        <f t="shared" si="26"/>
        <v>1.2919652961146681</v>
      </c>
      <c r="U75" s="237">
        <f t="shared" si="26"/>
        <v>1.8370370370370352</v>
      </c>
      <c r="V75" s="237">
        <f t="shared" si="26"/>
        <v>0.8294062205466588</v>
      </c>
      <c r="W75" s="3" t="s">
        <v>270</v>
      </c>
    </row>
    <row r="76" spans="1:23" ht="11.85" customHeight="1">
      <c r="A76" s="2" t="s">
        <v>272</v>
      </c>
      <c r="B76" s="237">
        <f aca="true" t="shared" si="29" ref="B76:N78">B42*100/B41-100</f>
        <v>8.023040526640614</v>
      </c>
      <c r="C76" s="237">
        <f t="shared" si="29"/>
        <v>-5.69584736251403</v>
      </c>
      <c r="D76" s="237">
        <f t="shared" si="29"/>
        <v>-8.073086603896712</v>
      </c>
      <c r="E76" s="237">
        <f t="shared" si="29"/>
        <v>2.0383693045563547</v>
      </c>
      <c r="F76" s="237">
        <f t="shared" si="29"/>
        <v>-3.2303239660162433</v>
      </c>
      <c r="G76" s="237">
        <f t="shared" si="29"/>
        <v>-5.743938445021016</v>
      </c>
      <c r="H76" s="237">
        <f t="shared" si="29"/>
        <v>0.5435274934323786</v>
      </c>
      <c r="I76" s="237">
        <f t="shared" si="29"/>
        <v>-13.178584799700488</v>
      </c>
      <c r="J76" s="237">
        <f t="shared" si="29"/>
        <v>-41.90589745941484</v>
      </c>
      <c r="K76" s="237">
        <f t="shared" si="29"/>
        <v>0.14917951268026286</v>
      </c>
      <c r="L76" s="237">
        <f t="shared" si="29"/>
        <v>-1.5116724071947942</v>
      </c>
      <c r="M76" s="237">
        <f t="shared" si="29"/>
        <v>3.616352201257854</v>
      </c>
      <c r="N76" s="237">
        <f t="shared" si="28"/>
        <v>0.4424778761061958</v>
      </c>
      <c r="O76" s="237">
        <f t="shared" si="26"/>
        <v>-0.9524673439767781</v>
      </c>
      <c r="P76" s="237">
        <f t="shared" si="26"/>
        <v>-9.989210573637834</v>
      </c>
      <c r="Q76" s="237">
        <f t="shared" si="26"/>
        <v>-2.879259888605688</v>
      </c>
      <c r="R76" s="237">
        <f t="shared" si="26"/>
        <v>1.8805915647252078</v>
      </c>
      <c r="S76" s="237">
        <f t="shared" si="26"/>
        <v>-8.26086956521739</v>
      </c>
      <c r="T76" s="237">
        <f t="shared" si="26"/>
        <v>0.8472209291499837</v>
      </c>
      <c r="U76" s="237">
        <f t="shared" si="26"/>
        <v>-11.599262923091842</v>
      </c>
      <c r="V76" s="237">
        <f>V42*100/V41-100</f>
        <v>-3.8698822209758816</v>
      </c>
      <c r="W76" s="3" t="s">
        <v>272</v>
      </c>
    </row>
    <row r="77" spans="1:23" ht="11.85" customHeight="1">
      <c r="A77" s="2" t="s">
        <v>275</v>
      </c>
      <c r="B77" s="237">
        <f t="shared" si="29"/>
        <v>1.6092172919443897</v>
      </c>
      <c r="C77" s="237">
        <f t="shared" si="29"/>
        <v>3.4315183973023977</v>
      </c>
      <c r="D77" s="237">
        <f t="shared" si="29"/>
        <v>5.0704796673765316</v>
      </c>
      <c r="E77" s="237">
        <f t="shared" si="29"/>
        <v>-1.410105757931845</v>
      </c>
      <c r="F77" s="237">
        <f t="shared" si="29"/>
        <v>2.3540762180414845</v>
      </c>
      <c r="G77" s="237">
        <f t="shared" si="29"/>
        <v>3.0090175605125893</v>
      </c>
      <c r="H77" s="237">
        <f t="shared" si="29"/>
        <v>1.1892963330029716</v>
      </c>
      <c r="I77" s="237">
        <f t="shared" si="29"/>
        <v>7.912893488572649</v>
      </c>
      <c r="J77" s="237">
        <f t="shared" si="29"/>
        <v>-1.1840858856962484</v>
      </c>
      <c r="K77" s="237">
        <f t="shared" si="29"/>
        <v>3.566699768288643</v>
      </c>
      <c r="L77" s="237">
        <f t="shared" si="29"/>
        <v>2.3508840101029733</v>
      </c>
      <c r="M77" s="237">
        <f t="shared" si="29"/>
        <v>0.28325746079919156</v>
      </c>
      <c r="N77" s="237">
        <f t="shared" si="29"/>
        <v>0.9495839451786594</v>
      </c>
      <c r="O77" s="237">
        <f t="shared" si="26"/>
        <v>5.595750526605002</v>
      </c>
      <c r="P77" s="237">
        <f t="shared" si="26"/>
        <v>2.8468684447108217</v>
      </c>
      <c r="Q77" s="237">
        <f>Q43*100/Q42-100</f>
        <v>1.77877138413686</v>
      </c>
      <c r="R77" s="237">
        <f t="shared" si="26"/>
        <v>1.5949820788530502</v>
      </c>
      <c r="S77" s="237">
        <f t="shared" si="26"/>
        <v>2.7143472641102875</v>
      </c>
      <c r="T77" s="237">
        <f t="shared" si="26"/>
        <v>1.9940915805022286</v>
      </c>
      <c r="U77" s="237">
        <f>U43*100/U42-100</f>
        <v>0.3949533735600568</v>
      </c>
      <c r="V77" s="237">
        <f>V43*100/V42-100</f>
        <v>2.664332944379609</v>
      </c>
      <c r="W77" s="3" t="s">
        <v>275</v>
      </c>
    </row>
    <row r="78" spans="1:23" ht="11.85" customHeight="1">
      <c r="A78" s="2" t="s">
        <v>277</v>
      </c>
      <c r="B78" s="237">
        <f t="shared" si="29"/>
        <v>-4.610626932808543</v>
      </c>
      <c r="C78" s="237">
        <f t="shared" si="29"/>
        <v>-0.5753188225141486</v>
      </c>
      <c r="D78" s="237">
        <f t="shared" si="29"/>
        <v>0.20268313869317467</v>
      </c>
      <c r="E78" s="237">
        <f t="shared" si="29"/>
        <v>-2.890345649582841</v>
      </c>
      <c r="F78" s="237">
        <f t="shared" si="29"/>
        <v>2.8749175228579418</v>
      </c>
      <c r="G78" s="237">
        <f t="shared" si="29"/>
        <v>3.8426096572060544</v>
      </c>
      <c r="H78" s="237">
        <f t="shared" si="29"/>
        <v>-1.3979164811681954</v>
      </c>
      <c r="I78" s="237">
        <f t="shared" si="29"/>
        <v>7.442557442557444</v>
      </c>
      <c r="J78" s="237">
        <f t="shared" si="29"/>
        <v>44.943281674388885</v>
      </c>
      <c r="K78" s="237">
        <f t="shared" si="29"/>
        <v>3.5157810627247414</v>
      </c>
      <c r="L78" s="237">
        <f t="shared" si="29"/>
        <v>1.9646924829157228</v>
      </c>
      <c r="M78" s="237">
        <f t="shared" si="29"/>
        <v>2.1890446887924924</v>
      </c>
      <c r="N78" s="237">
        <f t="shared" si="29"/>
        <v>1.1152055857253629</v>
      </c>
      <c r="O78" s="10" t="s">
        <v>298</v>
      </c>
      <c r="P78" s="10" t="s">
        <v>298</v>
      </c>
      <c r="Q78" s="237">
        <f>Q44*100/Q43-100</f>
        <v>2.9987584757902823</v>
      </c>
      <c r="R78" s="10" t="s">
        <v>298</v>
      </c>
      <c r="S78" s="10" t="s">
        <v>298</v>
      </c>
      <c r="T78" s="10" t="s">
        <v>298</v>
      </c>
      <c r="U78" s="237">
        <f>U44*100/U43-100</f>
        <v>6.097694241066549</v>
      </c>
      <c r="V78" s="237">
        <f>V44*100/V43-100</f>
        <v>1.780640272778939</v>
      </c>
      <c r="W78" s="3" t="s">
        <v>277</v>
      </c>
    </row>
    <row r="79" ht="11.85" customHeight="1"/>
    <row r="80" ht="11.85" customHeight="1"/>
    <row r="81" ht="11.85" customHeight="1"/>
    <row r="82" ht="11.85" customHeight="1"/>
    <row r="83" ht="11.85" customHeight="1"/>
    <row r="84" ht="11.85" customHeight="1"/>
    <row r="85" ht="11.85" customHeight="1"/>
    <row r="86" ht="11.85" customHeight="1"/>
    <row r="87" ht="11.85" customHeight="1"/>
    <row r="88" ht="11.85" customHeight="1"/>
    <row r="89" ht="11.85" customHeight="1"/>
    <row r="90" ht="11.85" customHeight="1"/>
    <row r="91" ht="11.85" customHeight="1"/>
    <row r="92" ht="11.85" customHeight="1"/>
    <row r="93" ht="11.85" customHeight="1"/>
    <row r="94" ht="11.85" customHeight="1"/>
    <row r="95" ht="11.85" customHeight="1"/>
    <row r="96" ht="11.85" customHeight="1"/>
    <row r="97" ht="11.85" customHeight="1"/>
    <row r="98" ht="11.85" customHeight="1"/>
    <row r="99" ht="11.85" customHeight="1"/>
    <row r="100" ht="11.85" customHeight="1"/>
    <row r="101" ht="11.85" customHeight="1"/>
    <row r="102" ht="11.85" customHeight="1"/>
    <row r="103" ht="11.85" customHeight="1"/>
    <row r="104" ht="11.85" customHeight="1"/>
    <row r="105" ht="11.85" customHeight="1"/>
    <row r="106" ht="11.85" customHeight="1"/>
    <row r="107" ht="11.85" customHeight="1"/>
    <row r="108" ht="11.85" customHeight="1"/>
    <row r="109" ht="11.85" customHeight="1"/>
    <row r="110" ht="11.85" customHeight="1"/>
    <row r="111" ht="11.85" customHeight="1"/>
    <row r="112" ht="11.85" customHeight="1"/>
    <row r="113" ht="11.85" customHeight="1"/>
    <row r="114" ht="11.85" customHeight="1"/>
    <row r="115" ht="11.85" customHeight="1"/>
    <row r="116" ht="11.85" customHeight="1"/>
    <row r="117" ht="11.85" customHeight="1"/>
    <row r="118" ht="11.85" customHeight="1"/>
    <row r="119" ht="11.85" customHeight="1"/>
    <row r="120" ht="11.85" customHeight="1"/>
    <row r="121" ht="11.85" customHeight="1"/>
    <row r="122" ht="11.85" customHeight="1"/>
    <row r="123" ht="11.85" customHeight="1"/>
    <row r="124" ht="11.85" customHeight="1"/>
    <row r="125" ht="11.85" customHeight="1"/>
    <row r="126" ht="11.85" customHeight="1"/>
    <row r="127" ht="11.85" customHeight="1"/>
    <row r="128" ht="11.85" customHeight="1"/>
    <row r="129" ht="11.85" customHeight="1"/>
    <row r="130" ht="11.85" customHeight="1"/>
    <row r="131" ht="11.85" customHeight="1"/>
    <row r="132" ht="11.85" customHeight="1"/>
    <row r="133" ht="11.85" customHeight="1"/>
    <row r="134" ht="11.85" customHeight="1"/>
    <row r="135" ht="11.85" customHeight="1"/>
    <row r="136" ht="11.85" customHeight="1"/>
    <row r="137" ht="11.85" customHeight="1"/>
    <row r="138" ht="11.85" customHeight="1"/>
    <row r="139" ht="11.85" customHeight="1"/>
    <row r="140" ht="11.85" customHeight="1"/>
    <row r="141" ht="11.85" customHeight="1"/>
    <row r="142" ht="11.85" customHeight="1"/>
    <row r="143" ht="11.85" customHeight="1"/>
    <row r="144" ht="11.85" customHeight="1"/>
    <row r="145" ht="11.85" customHeight="1"/>
    <row r="146" ht="11.85" customHeight="1"/>
    <row r="147" ht="11.85" customHeight="1"/>
    <row r="148" ht="11.85" customHeight="1"/>
    <row r="149" ht="11.85" customHeight="1"/>
    <row r="150" ht="11.85" customHeight="1"/>
    <row r="151" ht="11.85" customHeight="1"/>
    <row r="152" ht="11.85" customHeight="1"/>
    <row r="153" ht="11.85" customHeight="1"/>
    <row r="154" ht="11.85" customHeight="1"/>
    <row r="155" ht="11.85" customHeight="1"/>
    <row r="156" ht="11.85" customHeight="1"/>
    <row r="157" ht="11.85" customHeight="1"/>
    <row r="158" ht="11.85" customHeight="1"/>
    <row r="159" ht="11.85" customHeight="1"/>
    <row r="160" ht="11.85" customHeight="1"/>
    <row r="161" ht="11.85" customHeight="1"/>
    <row r="162" ht="11.85" customHeight="1"/>
    <row r="163" ht="11.85" customHeight="1"/>
    <row r="164" ht="11.85" customHeight="1"/>
    <row r="165" ht="11.85" customHeight="1"/>
    <row r="166" ht="11.85" customHeight="1"/>
    <row r="167" ht="11.85" customHeight="1"/>
    <row r="168" ht="11.85" customHeight="1"/>
    <row r="169" ht="11.85" customHeight="1"/>
    <row r="170" ht="11.85" customHeight="1"/>
    <row r="171" ht="11.85" customHeight="1"/>
    <row r="172" ht="11.85" customHeight="1"/>
    <row r="173" ht="11.85" customHeight="1"/>
    <row r="174" ht="11.85" customHeight="1"/>
    <row r="175" ht="11.85" customHeight="1"/>
    <row r="176" ht="11.85" customHeight="1"/>
    <row r="177" ht="11.85" customHeight="1"/>
    <row r="178" ht="11.85" customHeight="1"/>
    <row r="179" ht="11.85" customHeight="1"/>
    <row r="180" ht="11.85" customHeight="1"/>
    <row r="181" ht="11.85" customHeight="1"/>
    <row r="182" ht="11.85" customHeight="1"/>
    <row r="183" ht="11.85" customHeight="1"/>
    <row r="184" ht="11.85" customHeight="1"/>
    <row r="185" ht="11.85" customHeight="1"/>
    <row r="186" ht="11.85" customHeight="1"/>
    <row r="187" ht="11.85" customHeight="1"/>
    <row r="188" ht="11.85" customHeight="1"/>
    <row r="189" ht="11.85" customHeight="1"/>
    <row r="190" ht="11.85" customHeight="1"/>
    <row r="191" ht="11.85" customHeight="1"/>
    <row r="192" ht="11.85" customHeight="1"/>
    <row r="193" ht="11.85" customHeight="1"/>
    <row r="194" ht="11.85" customHeight="1"/>
    <row r="195" ht="11.85" customHeight="1"/>
    <row r="196" ht="11.85" customHeight="1"/>
    <row r="197" ht="11.85" customHeight="1"/>
    <row r="198" ht="11.85" customHeight="1"/>
    <row r="199" ht="11.85" customHeight="1"/>
    <row r="200" ht="11.85" customHeight="1"/>
    <row r="201" ht="11.85" customHeight="1"/>
    <row r="202" ht="11.85" customHeight="1"/>
    <row r="203" ht="11.85" customHeight="1"/>
    <row r="204" ht="11.85" customHeight="1"/>
    <row r="205" ht="11.85" customHeight="1"/>
    <row r="206" ht="11.85" customHeight="1"/>
    <row r="207" ht="11.85" customHeight="1"/>
    <row r="208" ht="11.85" customHeight="1"/>
    <row r="209" ht="11.85" customHeight="1"/>
    <row r="210" ht="11.85" customHeight="1"/>
    <row r="211" ht="11.85" customHeight="1"/>
    <row r="212" ht="11.85" customHeight="1"/>
    <row r="213" ht="11.85" customHeight="1"/>
    <row r="214" ht="11.85" customHeight="1"/>
    <row r="215" ht="11.85" customHeight="1"/>
    <row r="216" ht="11.85" customHeight="1"/>
    <row r="217" ht="11.85" customHeight="1"/>
    <row r="218" ht="11.85" customHeight="1"/>
    <row r="219" ht="11.85" customHeight="1"/>
    <row r="220" ht="11.85" customHeight="1"/>
    <row r="221" ht="11.85" customHeight="1"/>
    <row r="222" ht="11.85" customHeight="1"/>
    <row r="223" ht="11.85" customHeight="1"/>
    <row r="224" ht="11.85" customHeight="1"/>
    <row r="225" ht="11.85" customHeight="1"/>
    <row r="226" ht="11.85" customHeight="1"/>
    <row r="227" ht="11.85" customHeight="1"/>
    <row r="228" ht="11.85" customHeight="1"/>
    <row r="229" ht="11.85" customHeight="1"/>
    <row r="230" ht="11.85" customHeight="1"/>
    <row r="231" ht="11.85" customHeight="1"/>
    <row r="232" ht="11.85" customHeight="1"/>
    <row r="233" ht="11.85" customHeight="1"/>
    <row r="234" ht="11.85" customHeight="1"/>
    <row r="235" ht="11.85" customHeight="1"/>
    <row r="236" ht="11.85" customHeight="1"/>
    <row r="237" ht="11.85" customHeight="1"/>
    <row r="238" ht="11.85" customHeight="1"/>
    <row r="239" ht="11.85" customHeight="1"/>
    <row r="240" ht="11.85" customHeight="1"/>
    <row r="241" ht="11.85" customHeight="1"/>
    <row r="242" ht="11.85" customHeight="1"/>
    <row r="243" ht="11.85" customHeight="1"/>
    <row r="244" ht="11.85" customHeight="1"/>
    <row r="245" ht="11.85" customHeight="1"/>
    <row r="246" ht="11.85" customHeight="1"/>
    <row r="247" ht="11.85" customHeight="1"/>
    <row r="248" ht="11.85" customHeight="1"/>
    <row r="249" ht="11.85" customHeight="1"/>
    <row r="250" ht="11.85" customHeight="1"/>
    <row r="251" ht="11.85" customHeight="1"/>
    <row r="252" ht="11.85" customHeight="1"/>
    <row r="253" ht="11.85" customHeight="1"/>
    <row r="254" ht="11.85" customHeight="1"/>
    <row r="255" ht="11.85" customHeight="1"/>
    <row r="256" ht="11.85" customHeight="1"/>
    <row r="257" ht="11.85" customHeight="1"/>
    <row r="258" ht="11.85" customHeight="1"/>
    <row r="259" ht="11.85" customHeight="1"/>
    <row r="260" ht="11.85" customHeight="1"/>
    <row r="261" ht="11.85" customHeight="1"/>
    <row r="262" ht="11.85" customHeight="1"/>
    <row r="263" ht="11.85" customHeight="1"/>
    <row r="264" ht="11.85" customHeight="1"/>
    <row r="265" ht="11.85" customHeight="1"/>
    <row r="266" ht="11.85" customHeight="1"/>
    <row r="267" ht="11.85" customHeight="1"/>
    <row r="268" ht="11.85" customHeight="1"/>
    <row r="269" ht="11.85" customHeight="1"/>
    <row r="270" ht="11.85" customHeight="1"/>
    <row r="271" ht="11.85" customHeight="1"/>
    <row r="272" ht="11.85" customHeight="1"/>
    <row r="273" ht="11.85" customHeight="1"/>
    <row r="274" ht="11.85" customHeight="1"/>
    <row r="275" ht="11.85" customHeight="1"/>
    <row r="276" ht="11.85" customHeight="1"/>
    <row r="277" ht="11.85" customHeight="1"/>
    <row r="278" ht="11.85" customHeight="1"/>
    <row r="279" ht="11.85" customHeight="1"/>
    <row r="280" ht="11.85" customHeight="1"/>
    <row r="281" ht="11.85" customHeight="1"/>
    <row r="282" ht="11.85" customHeight="1"/>
    <row r="283" ht="11.85" customHeight="1"/>
    <row r="284" ht="11.85" customHeight="1"/>
    <row r="285" ht="11.85" customHeight="1"/>
    <row r="286" ht="11.85" customHeight="1"/>
    <row r="287" ht="11.85" customHeight="1"/>
    <row r="288" ht="11.85" customHeight="1"/>
    <row r="289" ht="11.85" customHeight="1"/>
    <row r="290" ht="11.85" customHeight="1"/>
    <row r="291" ht="11.85" customHeight="1"/>
    <row r="292" ht="11.85" customHeight="1"/>
    <row r="293" ht="11.85" customHeight="1"/>
    <row r="294" ht="11.85" customHeight="1"/>
    <row r="295" ht="11.85" customHeight="1"/>
    <row r="296" ht="11.85" customHeight="1"/>
    <row r="297" ht="11.85" customHeight="1"/>
    <row r="298" ht="11.85" customHeight="1"/>
    <row r="299" ht="11.85" customHeight="1"/>
    <row r="300" ht="11.85" customHeight="1"/>
    <row r="301" ht="11.85" customHeight="1"/>
    <row r="302" ht="11.85" customHeight="1"/>
    <row r="303" ht="11.85" customHeight="1"/>
    <row r="304" ht="11.85" customHeight="1"/>
    <row r="305" ht="11.85" customHeight="1"/>
    <row r="306" ht="11.85" customHeight="1"/>
    <row r="307" ht="11.85" customHeight="1"/>
    <row r="308" ht="11.85" customHeight="1"/>
    <row r="309" ht="11.85" customHeight="1"/>
    <row r="310" ht="11.85" customHeight="1"/>
    <row r="311" ht="11.85" customHeight="1"/>
    <row r="312" ht="11.85" customHeight="1"/>
    <row r="313" ht="11.85" customHeight="1"/>
    <row r="314" ht="11.85" customHeight="1"/>
    <row r="315" ht="11.85" customHeight="1"/>
    <row r="316" ht="11.85" customHeight="1"/>
    <row r="317" ht="11.85" customHeight="1"/>
    <row r="318" ht="11.85" customHeight="1"/>
    <row r="319" ht="11.85" customHeight="1"/>
    <row r="320" ht="11.85" customHeight="1"/>
    <row r="321" ht="11.85" customHeight="1"/>
    <row r="322" ht="11.85" customHeight="1"/>
    <row r="323" ht="11.85" customHeight="1"/>
    <row r="324" ht="11.85" customHeight="1"/>
    <row r="325" ht="11.85" customHeight="1"/>
  </sheetData>
  <mergeCells count="32">
    <mergeCell ref="Y9:Y10"/>
    <mergeCell ref="O8:O9"/>
    <mergeCell ref="W6:W9"/>
    <mergeCell ref="L6:V6"/>
    <mergeCell ref="V7:V9"/>
    <mergeCell ref="U8:U9"/>
    <mergeCell ref="Q8:Q9"/>
    <mergeCell ref="M8:M9"/>
    <mergeCell ref="P8:P9"/>
    <mergeCell ref="Q7:U7"/>
    <mergeCell ref="A46:K46"/>
    <mergeCell ref="L46:W46"/>
    <mergeCell ref="L11:W11"/>
    <mergeCell ref="S8:S9"/>
    <mergeCell ref="R8:R9"/>
    <mergeCell ref="I8:I9"/>
    <mergeCell ref="K8:K9"/>
    <mergeCell ref="B7:B9"/>
    <mergeCell ref="J8:J9"/>
    <mergeCell ref="H8:H9"/>
    <mergeCell ref="T8:T9"/>
    <mergeCell ref="G8:G9"/>
    <mergeCell ref="L7:P7"/>
    <mergeCell ref="N8:N9"/>
    <mergeCell ref="G7:K7"/>
    <mergeCell ref="A11:K11"/>
    <mergeCell ref="A6:A9"/>
    <mergeCell ref="L8:L9"/>
    <mergeCell ref="B6:K6"/>
    <mergeCell ref="F7:F9"/>
    <mergeCell ref="C8:C9"/>
    <mergeCell ref="D8:E8"/>
  </mergeCells>
  <printOptions horizontalCentered="1"/>
  <pageMargins left="0.7086614173228347" right="0.7086614173228347" top="0.5905511811023623" bottom="0.7086614173228347" header="0.07874015748031496" footer="0.07874015748031496"/>
  <pageSetup horizontalDpi="600" verticalDpi="600" orientation="portrait" paperSize="9" scale="83" r:id="rId1"/>
  <headerFooter differentOddEven="1">
    <oddHeader>&amp;C16</oddHeader>
    <evenHeader>&amp;C17</evenHeader>
  </headerFooter>
  <colBreaks count="1" manualBreakCount="1">
    <brk id="11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63"/>
  <sheetViews>
    <sheetView zoomScaleSheetLayoutView="80" workbookViewId="0" topLeftCell="A1">
      <pane xSplit="3" ySplit="7" topLeftCell="D8" activePane="bottomRight" state="frozen"/>
      <selection pane="topLeft" activeCell="E29" sqref="E29"/>
      <selection pane="topRight" activeCell="E29" sqref="E29"/>
      <selection pane="bottomLeft" activeCell="E29" sqref="E29"/>
      <selection pane="bottomRight" activeCell="AK1" sqref="AK1"/>
    </sheetView>
  </sheetViews>
  <sheetFormatPr defaultColWidth="11.421875" defaultRowHeight="12.75" customHeight="1"/>
  <cols>
    <col min="1" max="1" width="4.8515625" style="108" customWidth="1"/>
    <col min="2" max="2" width="3.421875" style="109" customWidth="1"/>
    <col min="3" max="3" width="59.7109375" style="106" customWidth="1"/>
    <col min="4" max="4" width="8.7109375" style="106" customWidth="1"/>
    <col min="5" max="11" width="8.57421875" style="106" hidden="1" customWidth="1"/>
    <col min="12" max="12" width="8.140625" style="106" hidden="1" customWidth="1"/>
    <col min="13" max="13" width="8.7109375" style="107" customWidth="1"/>
    <col min="14" max="14" width="7.57421875" style="107" hidden="1" customWidth="1"/>
    <col min="15" max="15" width="8.421875" style="107" hidden="1" customWidth="1"/>
    <col min="16" max="20" width="8.00390625" style="107" hidden="1" customWidth="1"/>
    <col min="21" max="35" width="8.7109375" style="107" customWidth="1"/>
    <col min="36" max="36" width="3.8515625" style="107" customWidth="1"/>
    <col min="37" max="37" width="11.421875" style="173" customWidth="1"/>
    <col min="38" max="16384" width="11.421875" style="106" customWidth="1"/>
  </cols>
  <sheetData>
    <row r="1" spans="1:36" ht="7.5" customHeight="1">
      <c r="A1" s="180"/>
      <c r="B1" s="12"/>
      <c r="AJ1" s="182"/>
    </row>
    <row r="2" ht="7.5" customHeight="1"/>
    <row r="3" spans="1:37" s="17" customFormat="1" ht="15.2" customHeight="1">
      <c r="A3" s="181"/>
      <c r="B3" s="16"/>
      <c r="T3" s="18" t="s">
        <v>61</v>
      </c>
      <c r="X3" s="18" t="s">
        <v>61</v>
      </c>
      <c r="Y3" s="15" t="s">
        <v>282</v>
      </c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83"/>
      <c r="AK3" s="173"/>
    </row>
    <row r="4" spans="1:37" s="20" customFormat="1" ht="11.85" customHeight="1">
      <c r="A4" s="108"/>
      <c r="B4" s="109"/>
      <c r="C4" s="106"/>
      <c r="D4" s="106"/>
      <c r="E4" s="106"/>
      <c r="F4" s="106"/>
      <c r="G4" s="106"/>
      <c r="H4" s="106"/>
      <c r="I4" s="106"/>
      <c r="J4" s="106"/>
      <c r="K4" s="106"/>
      <c r="L4" s="106"/>
      <c r="X4" s="13" t="s">
        <v>224</v>
      </c>
      <c r="Y4" s="21" t="s">
        <v>8</v>
      </c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184"/>
      <c r="AK4" s="173"/>
    </row>
    <row r="5" spans="1:12" ht="4.7" customHeight="1">
      <c r="A5" s="2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36" ht="12.95" customHeight="1">
      <c r="A6" s="209" t="s">
        <v>90</v>
      </c>
      <c r="B6" s="374" t="s">
        <v>114</v>
      </c>
      <c r="C6" s="375"/>
      <c r="D6" s="372">
        <v>1991</v>
      </c>
      <c r="E6" s="372">
        <v>1992</v>
      </c>
      <c r="F6" s="372">
        <v>1993</v>
      </c>
      <c r="G6" s="372">
        <v>1994</v>
      </c>
      <c r="H6" s="372">
        <v>1995</v>
      </c>
      <c r="I6" s="372">
        <v>1996</v>
      </c>
      <c r="J6" s="372">
        <v>1997</v>
      </c>
      <c r="K6" s="372">
        <v>1998</v>
      </c>
      <c r="L6" s="372">
        <v>1999</v>
      </c>
      <c r="M6" s="366">
        <v>2000</v>
      </c>
      <c r="N6" s="372">
        <v>2001</v>
      </c>
      <c r="O6" s="372">
        <v>2002</v>
      </c>
      <c r="P6" s="372">
        <v>2003</v>
      </c>
      <c r="Q6" s="372">
        <v>2004</v>
      </c>
      <c r="R6" s="383">
        <v>2005</v>
      </c>
      <c r="S6" s="372">
        <v>2006</v>
      </c>
      <c r="T6" s="383">
        <v>2007</v>
      </c>
      <c r="U6" s="381">
        <v>2008</v>
      </c>
      <c r="V6" s="366">
        <v>2009</v>
      </c>
      <c r="W6" s="366">
        <v>2010</v>
      </c>
      <c r="X6" s="366">
        <v>2011</v>
      </c>
      <c r="Y6" s="366">
        <v>2012</v>
      </c>
      <c r="Z6" s="366">
        <v>2013</v>
      </c>
      <c r="AA6" s="366">
        <v>2014</v>
      </c>
      <c r="AB6" s="366">
        <v>2015</v>
      </c>
      <c r="AC6" s="366">
        <v>2016</v>
      </c>
      <c r="AD6" s="366">
        <v>2017</v>
      </c>
      <c r="AE6" s="366">
        <v>2018</v>
      </c>
      <c r="AF6" s="366">
        <v>2019</v>
      </c>
      <c r="AG6" s="366">
        <v>2020</v>
      </c>
      <c r="AH6" s="366">
        <v>2021</v>
      </c>
      <c r="AI6" s="366">
        <v>2022</v>
      </c>
      <c r="AJ6" s="211" t="s">
        <v>90</v>
      </c>
    </row>
    <row r="7" spans="1:36" ht="11.45" customHeight="1">
      <c r="A7" s="212" t="s">
        <v>91</v>
      </c>
      <c r="B7" s="376"/>
      <c r="C7" s="377"/>
      <c r="D7" s="373"/>
      <c r="E7" s="373"/>
      <c r="F7" s="373"/>
      <c r="G7" s="373"/>
      <c r="H7" s="373"/>
      <c r="I7" s="373"/>
      <c r="J7" s="373"/>
      <c r="K7" s="373"/>
      <c r="L7" s="373"/>
      <c r="M7" s="367"/>
      <c r="N7" s="373"/>
      <c r="O7" s="373"/>
      <c r="P7" s="373"/>
      <c r="Q7" s="373"/>
      <c r="R7" s="384"/>
      <c r="S7" s="373"/>
      <c r="T7" s="384"/>
      <c r="U7" s="382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212" t="s">
        <v>91</v>
      </c>
    </row>
    <row r="8" spans="1:36" s="24" customFormat="1" ht="7.5" customHeight="1">
      <c r="A8" s="209"/>
      <c r="B8" s="211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4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AA8" s="187"/>
      <c r="AB8" s="187"/>
      <c r="AC8" s="187"/>
      <c r="AD8" s="187"/>
      <c r="AE8" s="187"/>
      <c r="AF8" s="187"/>
      <c r="AG8" s="187"/>
      <c r="AH8" s="187"/>
      <c r="AI8" s="187"/>
      <c r="AJ8" s="210"/>
    </row>
    <row r="9" spans="1:36" s="1" customFormat="1" ht="12" customHeight="1">
      <c r="A9" s="215"/>
      <c r="B9" s="216"/>
      <c r="C9" s="217"/>
      <c r="D9" s="380" t="s">
        <v>45</v>
      </c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0"/>
      <c r="U9" s="380"/>
      <c r="V9" s="380"/>
      <c r="W9" s="380"/>
      <c r="X9" s="380"/>
      <c r="Y9" s="378" t="s">
        <v>45</v>
      </c>
      <c r="Z9" s="378"/>
      <c r="AA9" s="378"/>
      <c r="AB9" s="378"/>
      <c r="AC9" s="378"/>
      <c r="AD9" s="378"/>
      <c r="AE9" s="378"/>
      <c r="AF9" s="378"/>
      <c r="AG9" s="378"/>
      <c r="AH9" s="378"/>
      <c r="AI9" s="379"/>
      <c r="AJ9" s="218"/>
    </row>
    <row r="10" spans="1:36" s="24" customFormat="1" ht="6.75" customHeight="1">
      <c r="A10" s="215"/>
      <c r="B10" s="219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184"/>
      <c r="O10" s="184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218"/>
    </row>
    <row r="11" spans="1:37" s="93" customFormat="1" ht="13.7" customHeight="1">
      <c r="A11" s="201" t="s">
        <v>69</v>
      </c>
      <c r="B11" s="368" t="s">
        <v>134</v>
      </c>
      <c r="C11" s="369"/>
      <c r="D11" s="202">
        <v>3677423</v>
      </c>
      <c r="E11" s="202">
        <v>3750588</v>
      </c>
      <c r="F11" s="202">
        <v>3397296</v>
      </c>
      <c r="G11" s="202">
        <v>3780142</v>
      </c>
      <c r="H11" s="202">
        <v>3809432</v>
      </c>
      <c r="I11" s="202">
        <v>4004199</v>
      </c>
      <c r="J11" s="202">
        <v>3875548</v>
      </c>
      <c r="K11" s="202">
        <v>3951101</v>
      </c>
      <c r="L11" s="202">
        <v>3784242</v>
      </c>
      <c r="M11" s="202">
        <v>4080756</v>
      </c>
      <c r="N11" s="202">
        <v>4542423</v>
      </c>
      <c r="O11" s="202">
        <v>4070812</v>
      </c>
      <c r="P11" s="202">
        <v>3692918</v>
      </c>
      <c r="Q11" s="202">
        <v>4378057</v>
      </c>
      <c r="R11" s="202">
        <v>3352913</v>
      </c>
      <c r="S11" s="202">
        <v>3733004</v>
      </c>
      <c r="T11" s="202">
        <v>4086076</v>
      </c>
      <c r="U11" s="202">
        <v>4282883</v>
      </c>
      <c r="V11" s="202">
        <v>3289938</v>
      </c>
      <c r="W11" s="202">
        <v>3746977</v>
      </c>
      <c r="X11" s="202">
        <v>4771981</v>
      </c>
      <c r="Y11" s="202">
        <v>4392939</v>
      </c>
      <c r="Z11" s="202">
        <v>4760676</v>
      </c>
      <c r="AA11" s="202">
        <v>5125085</v>
      </c>
      <c r="AB11" s="202">
        <v>4030775</v>
      </c>
      <c r="AC11" s="202">
        <v>4456942</v>
      </c>
      <c r="AD11" s="202">
        <v>5535108</v>
      </c>
      <c r="AE11" s="202">
        <v>4691260</v>
      </c>
      <c r="AF11" s="202">
        <v>5082589</v>
      </c>
      <c r="AG11" s="202">
        <v>4779934</v>
      </c>
      <c r="AH11" s="202">
        <v>5906140</v>
      </c>
      <c r="AI11" s="202">
        <v>8259637</v>
      </c>
      <c r="AJ11" s="203" t="s">
        <v>69</v>
      </c>
      <c r="AK11" s="94"/>
    </row>
    <row r="12" spans="1:37" s="93" customFormat="1" ht="13.7" customHeight="1">
      <c r="A12" s="201" t="s">
        <v>70</v>
      </c>
      <c r="B12" s="368" t="s">
        <v>122</v>
      </c>
      <c r="C12" s="369"/>
      <c r="D12" s="202">
        <v>88700179</v>
      </c>
      <c r="E12" s="202">
        <v>93534872</v>
      </c>
      <c r="F12" s="202">
        <v>89061048</v>
      </c>
      <c r="G12" s="202">
        <v>91219107</v>
      </c>
      <c r="H12" s="202">
        <v>92087868</v>
      </c>
      <c r="I12" s="202">
        <v>92330041</v>
      </c>
      <c r="J12" s="202">
        <v>92967758</v>
      </c>
      <c r="K12" s="202">
        <v>96966360</v>
      </c>
      <c r="L12" s="202">
        <v>98019946</v>
      </c>
      <c r="M12" s="202">
        <v>102335472</v>
      </c>
      <c r="N12" s="202">
        <v>104359026</v>
      </c>
      <c r="O12" s="202">
        <v>103103681</v>
      </c>
      <c r="P12" s="202">
        <v>102695731</v>
      </c>
      <c r="Q12" s="202">
        <v>107390642</v>
      </c>
      <c r="R12" s="202">
        <v>108763492</v>
      </c>
      <c r="S12" s="202">
        <v>116556885</v>
      </c>
      <c r="T12" s="202">
        <v>123763880</v>
      </c>
      <c r="U12" s="202">
        <v>121688874</v>
      </c>
      <c r="V12" s="202">
        <v>115525506</v>
      </c>
      <c r="W12" s="202">
        <v>132379420</v>
      </c>
      <c r="X12" s="202">
        <v>144090902</v>
      </c>
      <c r="Y12" s="202">
        <v>148613853</v>
      </c>
      <c r="Z12" s="202">
        <v>152694619</v>
      </c>
      <c r="AA12" s="202">
        <v>161060566</v>
      </c>
      <c r="AB12" s="202">
        <v>167365855</v>
      </c>
      <c r="AC12" s="202">
        <v>174193391</v>
      </c>
      <c r="AD12" s="202">
        <v>184009728</v>
      </c>
      <c r="AE12" s="202">
        <v>185417682</v>
      </c>
      <c r="AF12" s="202">
        <v>192303390</v>
      </c>
      <c r="AG12" s="202">
        <v>186729345</v>
      </c>
      <c r="AH12" s="202">
        <v>198951559</v>
      </c>
      <c r="AI12" s="202">
        <v>215234370</v>
      </c>
      <c r="AJ12" s="203" t="s">
        <v>70</v>
      </c>
      <c r="AK12" s="94"/>
    </row>
    <row r="13" spans="1:37" s="110" customFormat="1" ht="13.7" customHeight="1">
      <c r="A13" s="201" t="s">
        <v>71</v>
      </c>
      <c r="B13" s="370" t="s">
        <v>133</v>
      </c>
      <c r="C13" s="371"/>
      <c r="D13" s="204">
        <v>73673114</v>
      </c>
      <c r="E13" s="204">
        <v>76173654</v>
      </c>
      <c r="F13" s="204">
        <v>71074423</v>
      </c>
      <c r="G13" s="204">
        <v>72906913</v>
      </c>
      <c r="H13" s="204">
        <v>74973136</v>
      </c>
      <c r="I13" s="204">
        <v>76527439</v>
      </c>
      <c r="J13" s="204">
        <v>77704396</v>
      </c>
      <c r="K13" s="204">
        <v>81292673</v>
      </c>
      <c r="L13" s="204">
        <v>81834451</v>
      </c>
      <c r="M13" s="204">
        <v>85976723</v>
      </c>
      <c r="N13" s="204">
        <v>87962783</v>
      </c>
      <c r="O13" s="204">
        <v>87330463</v>
      </c>
      <c r="P13" s="204">
        <v>87456703</v>
      </c>
      <c r="Q13" s="204">
        <v>92489694</v>
      </c>
      <c r="R13" s="204">
        <v>94097136</v>
      </c>
      <c r="S13" s="204">
        <v>101293836</v>
      </c>
      <c r="T13" s="204">
        <v>108015950</v>
      </c>
      <c r="U13" s="204">
        <v>104665779</v>
      </c>
      <c r="V13" s="204">
        <v>98473606</v>
      </c>
      <c r="W13" s="204">
        <v>113278662</v>
      </c>
      <c r="X13" s="204">
        <v>124177614</v>
      </c>
      <c r="Y13" s="204">
        <v>127858067</v>
      </c>
      <c r="Z13" s="204">
        <v>131177139</v>
      </c>
      <c r="AA13" s="204">
        <v>138114744</v>
      </c>
      <c r="AB13" s="204">
        <v>143577164</v>
      </c>
      <c r="AC13" s="204">
        <v>148860918</v>
      </c>
      <c r="AD13" s="204">
        <v>157632037</v>
      </c>
      <c r="AE13" s="204">
        <v>156795242</v>
      </c>
      <c r="AF13" s="204">
        <v>162176859</v>
      </c>
      <c r="AG13" s="204">
        <v>153952847</v>
      </c>
      <c r="AH13" s="204">
        <v>162879120</v>
      </c>
      <c r="AI13" s="204">
        <v>172186504</v>
      </c>
      <c r="AJ13" s="203" t="s">
        <v>71</v>
      </c>
      <c r="AK13" s="95"/>
    </row>
    <row r="14" spans="1:37" s="110" customFormat="1" ht="12.95" customHeight="1">
      <c r="A14" s="201" t="s">
        <v>72</v>
      </c>
      <c r="B14" s="370" t="s">
        <v>149</v>
      </c>
      <c r="C14" s="371"/>
      <c r="D14" s="105" t="s">
        <v>148</v>
      </c>
      <c r="E14" s="105" t="s">
        <v>148</v>
      </c>
      <c r="F14" s="105" t="s">
        <v>148</v>
      </c>
      <c r="G14" s="105" t="s">
        <v>148</v>
      </c>
      <c r="H14" s="105" t="s">
        <v>148</v>
      </c>
      <c r="I14" s="105" t="s">
        <v>148</v>
      </c>
      <c r="J14" s="105" t="s">
        <v>148</v>
      </c>
      <c r="K14" s="105" t="s">
        <v>148</v>
      </c>
      <c r="L14" s="105" t="s">
        <v>148</v>
      </c>
      <c r="M14" s="105" t="s">
        <v>148</v>
      </c>
      <c r="N14" s="105" t="s">
        <v>148</v>
      </c>
      <c r="O14" s="105" t="s">
        <v>148</v>
      </c>
      <c r="P14" s="105" t="s">
        <v>148</v>
      </c>
      <c r="Q14" s="105" t="s">
        <v>148</v>
      </c>
      <c r="R14" s="105" t="s">
        <v>148</v>
      </c>
      <c r="S14" s="105" t="s">
        <v>148</v>
      </c>
      <c r="T14" s="105" t="s">
        <v>148</v>
      </c>
      <c r="U14" s="204">
        <v>432265</v>
      </c>
      <c r="V14" s="204">
        <v>447278</v>
      </c>
      <c r="W14" s="204">
        <v>437605</v>
      </c>
      <c r="X14" s="204">
        <v>476542</v>
      </c>
      <c r="Y14" s="204">
        <v>519267</v>
      </c>
      <c r="Z14" s="204">
        <v>523828</v>
      </c>
      <c r="AA14" s="204">
        <v>601127</v>
      </c>
      <c r="AB14" s="204">
        <v>576259</v>
      </c>
      <c r="AC14" s="204">
        <v>534272</v>
      </c>
      <c r="AD14" s="204">
        <v>570624</v>
      </c>
      <c r="AE14" s="204">
        <v>558063</v>
      </c>
      <c r="AF14" s="204">
        <v>588792</v>
      </c>
      <c r="AG14" s="204">
        <v>650686</v>
      </c>
      <c r="AH14" s="204">
        <v>977143</v>
      </c>
      <c r="AI14" s="105" t="s">
        <v>299</v>
      </c>
      <c r="AJ14" s="203" t="s">
        <v>72</v>
      </c>
      <c r="AK14" s="95"/>
    </row>
    <row r="15" spans="1:37" s="110" customFormat="1" ht="12.95" customHeight="1">
      <c r="A15" s="201" t="s">
        <v>73</v>
      </c>
      <c r="B15" s="370" t="s">
        <v>123</v>
      </c>
      <c r="C15" s="371"/>
      <c r="D15" s="204">
        <v>67801911</v>
      </c>
      <c r="E15" s="204">
        <v>70085813</v>
      </c>
      <c r="F15" s="204">
        <v>64945866</v>
      </c>
      <c r="G15" s="204">
        <v>66397852</v>
      </c>
      <c r="H15" s="204">
        <v>68148154</v>
      </c>
      <c r="I15" s="204">
        <v>69252322</v>
      </c>
      <c r="J15" s="204">
        <v>70418503</v>
      </c>
      <c r="K15" s="204">
        <v>74051945</v>
      </c>
      <c r="L15" s="204">
        <v>74676062</v>
      </c>
      <c r="M15" s="205">
        <v>79059253</v>
      </c>
      <c r="N15" s="205">
        <v>81096010</v>
      </c>
      <c r="O15" s="205">
        <v>79891345</v>
      </c>
      <c r="P15" s="205">
        <v>80793839</v>
      </c>
      <c r="Q15" s="205">
        <v>85301966</v>
      </c>
      <c r="R15" s="205">
        <v>86549015</v>
      </c>
      <c r="S15" s="205">
        <v>93445995</v>
      </c>
      <c r="T15" s="205">
        <v>99315610</v>
      </c>
      <c r="U15" s="205">
        <v>94716322</v>
      </c>
      <c r="V15" s="205">
        <v>88309097</v>
      </c>
      <c r="W15" s="205">
        <v>102914377</v>
      </c>
      <c r="X15" s="205">
        <v>114631836</v>
      </c>
      <c r="Y15" s="205">
        <v>117148947</v>
      </c>
      <c r="Z15" s="205">
        <v>121029026</v>
      </c>
      <c r="AA15" s="205">
        <v>127827917</v>
      </c>
      <c r="AB15" s="205">
        <v>133292845</v>
      </c>
      <c r="AC15" s="205">
        <v>137981981</v>
      </c>
      <c r="AD15" s="205">
        <v>145255510</v>
      </c>
      <c r="AE15" s="205">
        <v>144361269</v>
      </c>
      <c r="AF15" s="205">
        <v>148835986</v>
      </c>
      <c r="AG15" s="205">
        <v>140296352</v>
      </c>
      <c r="AH15" s="205">
        <v>148822975</v>
      </c>
      <c r="AI15" s="205">
        <v>158324020</v>
      </c>
      <c r="AJ15" s="203" t="s">
        <v>73</v>
      </c>
      <c r="AK15" s="95"/>
    </row>
    <row r="16" spans="1:37" s="110" customFormat="1" ht="12.95" customHeight="1">
      <c r="A16" s="201" t="s">
        <v>74</v>
      </c>
      <c r="B16" s="206" t="s">
        <v>67</v>
      </c>
      <c r="C16" s="220" t="s">
        <v>106</v>
      </c>
      <c r="D16" s="105" t="s">
        <v>148</v>
      </c>
      <c r="E16" s="105" t="s">
        <v>148</v>
      </c>
      <c r="F16" s="105" t="s">
        <v>148</v>
      </c>
      <c r="G16" s="105" t="s">
        <v>148</v>
      </c>
      <c r="H16" s="105" t="s">
        <v>148</v>
      </c>
      <c r="I16" s="105" t="s">
        <v>148</v>
      </c>
      <c r="J16" s="105" t="s">
        <v>148</v>
      </c>
      <c r="K16" s="105" t="s">
        <v>148</v>
      </c>
      <c r="L16" s="105" t="s">
        <v>148</v>
      </c>
      <c r="M16" s="105" t="s">
        <v>148</v>
      </c>
      <c r="N16" s="105" t="s">
        <v>148</v>
      </c>
      <c r="O16" s="105" t="s">
        <v>148</v>
      </c>
      <c r="P16" s="105" t="s">
        <v>148</v>
      </c>
      <c r="Q16" s="105" t="s">
        <v>148</v>
      </c>
      <c r="R16" s="105" t="s">
        <v>148</v>
      </c>
      <c r="S16" s="105" t="s">
        <v>148</v>
      </c>
      <c r="T16" s="105" t="s">
        <v>148</v>
      </c>
      <c r="U16" s="205">
        <v>5834589</v>
      </c>
      <c r="V16" s="205">
        <v>6390187</v>
      </c>
      <c r="W16" s="205">
        <v>6600819</v>
      </c>
      <c r="X16" s="205">
        <v>6661778</v>
      </c>
      <c r="Y16" s="205">
        <v>6920849</v>
      </c>
      <c r="Z16" s="205">
        <v>7077896</v>
      </c>
      <c r="AA16" s="205">
        <v>7469993</v>
      </c>
      <c r="AB16" s="205">
        <v>8094260</v>
      </c>
      <c r="AC16" s="205">
        <v>8609665</v>
      </c>
      <c r="AD16" s="205">
        <v>8654391</v>
      </c>
      <c r="AE16" s="205">
        <v>8496225</v>
      </c>
      <c r="AF16" s="205">
        <v>8936012</v>
      </c>
      <c r="AG16" s="205">
        <v>9071142</v>
      </c>
      <c r="AH16" s="105" t="s">
        <v>299</v>
      </c>
      <c r="AI16" s="105" t="s">
        <v>299</v>
      </c>
      <c r="AJ16" s="203" t="s">
        <v>74</v>
      </c>
      <c r="AK16" s="95"/>
    </row>
    <row r="17" spans="1:37" s="110" customFormat="1" ht="12.95" customHeight="1">
      <c r="A17" s="201" t="s">
        <v>75</v>
      </c>
      <c r="B17" s="206"/>
      <c r="C17" s="220" t="s">
        <v>121</v>
      </c>
      <c r="D17" s="105" t="s">
        <v>148</v>
      </c>
      <c r="E17" s="105" t="s">
        <v>148</v>
      </c>
      <c r="F17" s="105" t="s">
        <v>148</v>
      </c>
      <c r="G17" s="105" t="s">
        <v>148</v>
      </c>
      <c r="H17" s="105" t="s">
        <v>148</v>
      </c>
      <c r="I17" s="105" t="s">
        <v>148</v>
      </c>
      <c r="J17" s="105" t="s">
        <v>148</v>
      </c>
      <c r="K17" s="105" t="s">
        <v>148</v>
      </c>
      <c r="L17" s="105" t="s">
        <v>148</v>
      </c>
      <c r="M17" s="105" t="s">
        <v>148</v>
      </c>
      <c r="N17" s="105" t="s">
        <v>148</v>
      </c>
      <c r="O17" s="105" t="s">
        <v>148</v>
      </c>
      <c r="P17" s="105" t="s">
        <v>148</v>
      </c>
      <c r="Q17" s="105" t="s">
        <v>148</v>
      </c>
      <c r="R17" s="105" t="s">
        <v>148</v>
      </c>
      <c r="S17" s="105" t="s">
        <v>148</v>
      </c>
      <c r="T17" s="105" t="s">
        <v>148</v>
      </c>
      <c r="U17" s="205">
        <v>1669892</v>
      </c>
      <c r="V17" s="205">
        <v>1722239</v>
      </c>
      <c r="W17" s="205">
        <v>1838581</v>
      </c>
      <c r="X17" s="205">
        <v>1937941</v>
      </c>
      <c r="Y17" s="205">
        <v>1868772</v>
      </c>
      <c r="Z17" s="205">
        <v>1810693</v>
      </c>
      <c r="AA17" s="205">
        <v>1831759</v>
      </c>
      <c r="AB17" s="205">
        <v>1882202</v>
      </c>
      <c r="AC17" s="205">
        <v>1982858</v>
      </c>
      <c r="AD17" s="205">
        <v>1905327</v>
      </c>
      <c r="AE17" s="205">
        <v>1918798</v>
      </c>
      <c r="AF17" s="205">
        <v>1924982</v>
      </c>
      <c r="AG17" s="205">
        <v>1739472</v>
      </c>
      <c r="AH17" s="105" t="s">
        <v>299</v>
      </c>
      <c r="AI17" s="105" t="s">
        <v>299</v>
      </c>
      <c r="AJ17" s="203" t="s">
        <v>75</v>
      </c>
      <c r="AK17" s="95"/>
    </row>
    <row r="18" spans="1:37" s="110" customFormat="1" ht="12.95" customHeight="1">
      <c r="A18" s="201" t="s">
        <v>76</v>
      </c>
      <c r="B18" s="206"/>
      <c r="C18" s="220" t="s">
        <v>252</v>
      </c>
      <c r="D18" s="105" t="s">
        <v>148</v>
      </c>
      <c r="E18" s="105" t="s">
        <v>148</v>
      </c>
      <c r="F18" s="105" t="s">
        <v>148</v>
      </c>
      <c r="G18" s="105" t="s">
        <v>148</v>
      </c>
      <c r="H18" s="105" t="s">
        <v>148</v>
      </c>
      <c r="I18" s="105" t="s">
        <v>148</v>
      </c>
      <c r="J18" s="105" t="s">
        <v>148</v>
      </c>
      <c r="K18" s="105" t="s">
        <v>148</v>
      </c>
      <c r="L18" s="105" t="s">
        <v>148</v>
      </c>
      <c r="M18" s="105" t="s">
        <v>148</v>
      </c>
      <c r="N18" s="105" t="s">
        <v>148</v>
      </c>
      <c r="O18" s="105" t="s">
        <v>148</v>
      </c>
      <c r="P18" s="105" t="s">
        <v>148</v>
      </c>
      <c r="Q18" s="105" t="s">
        <v>148</v>
      </c>
      <c r="R18" s="105" t="s">
        <v>148</v>
      </c>
      <c r="S18" s="105" t="s">
        <v>148</v>
      </c>
      <c r="T18" s="105" t="s">
        <v>148</v>
      </c>
      <c r="U18" s="205">
        <v>3760089</v>
      </c>
      <c r="V18" s="205">
        <v>3937617</v>
      </c>
      <c r="W18" s="205">
        <v>3995013</v>
      </c>
      <c r="X18" s="205">
        <v>4196588</v>
      </c>
      <c r="Y18" s="205">
        <v>4289706</v>
      </c>
      <c r="Z18" s="205">
        <v>4166633</v>
      </c>
      <c r="AA18" s="205">
        <v>4397952</v>
      </c>
      <c r="AB18" s="205">
        <v>4574134</v>
      </c>
      <c r="AC18" s="205">
        <v>4593748</v>
      </c>
      <c r="AD18" s="205">
        <v>4524645</v>
      </c>
      <c r="AE18" s="205">
        <v>4849400</v>
      </c>
      <c r="AF18" s="205">
        <v>5013830</v>
      </c>
      <c r="AG18" s="205">
        <v>5320523</v>
      </c>
      <c r="AH18" s="105" t="s">
        <v>299</v>
      </c>
      <c r="AI18" s="105" t="s">
        <v>299</v>
      </c>
      <c r="AJ18" s="203" t="s">
        <v>76</v>
      </c>
      <c r="AK18" s="95"/>
    </row>
    <row r="19" spans="1:37" s="110" customFormat="1" ht="12.95" customHeight="1">
      <c r="A19" s="201" t="s">
        <v>77</v>
      </c>
      <c r="B19" s="206"/>
      <c r="C19" s="220" t="s">
        <v>207</v>
      </c>
      <c r="D19" s="105" t="s">
        <v>148</v>
      </c>
      <c r="E19" s="105" t="s">
        <v>148</v>
      </c>
      <c r="F19" s="105" t="s">
        <v>148</v>
      </c>
      <c r="G19" s="105" t="s">
        <v>148</v>
      </c>
      <c r="H19" s="105" t="s">
        <v>148</v>
      </c>
      <c r="I19" s="105" t="s">
        <v>148</v>
      </c>
      <c r="J19" s="105" t="s">
        <v>148</v>
      </c>
      <c r="K19" s="105" t="s">
        <v>148</v>
      </c>
      <c r="L19" s="105" t="s">
        <v>148</v>
      </c>
      <c r="M19" s="105" t="s">
        <v>148</v>
      </c>
      <c r="N19" s="105" t="s">
        <v>148</v>
      </c>
      <c r="O19" s="105" t="s">
        <v>148</v>
      </c>
      <c r="P19" s="105" t="s">
        <v>148</v>
      </c>
      <c r="Q19" s="105" t="s">
        <v>148</v>
      </c>
      <c r="R19" s="105" t="s">
        <v>148</v>
      </c>
      <c r="S19" s="105" t="s">
        <v>148</v>
      </c>
      <c r="T19" s="105" t="s">
        <v>148</v>
      </c>
      <c r="U19" s="205">
        <v>740507</v>
      </c>
      <c r="V19" s="205">
        <v>372234</v>
      </c>
      <c r="W19" s="205">
        <v>951854</v>
      </c>
      <c r="X19" s="205">
        <v>588768</v>
      </c>
      <c r="Y19" s="205">
        <v>517467</v>
      </c>
      <c r="Z19" s="205">
        <v>535092</v>
      </c>
      <c r="AA19" s="205">
        <v>322361</v>
      </c>
      <c r="AB19" s="205">
        <v>621145</v>
      </c>
      <c r="AC19" s="205">
        <v>747729</v>
      </c>
      <c r="AD19" s="205">
        <v>818578</v>
      </c>
      <c r="AE19" s="205">
        <v>683739</v>
      </c>
      <c r="AF19" s="205">
        <v>632239</v>
      </c>
      <c r="AG19" s="205">
        <v>402316</v>
      </c>
      <c r="AH19" s="105" t="s">
        <v>299</v>
      </c>
      <c r="AI19" s="105" t="s">
        <v>299</v>
      </c>
      <c r="AJ19" s="203" t="s">
        <v>77</v>
      </c>
      <c r="AK19" s="95"/>
    </row>
    <row r="20" spans="1:37" s="110" customFormat="1" ht="12.95" customHeight="1">
      <c r="A20" s="201" t="s">
        <v>78</v>
      </c>
      <c r="B20" s="206"/>
      <c r="C20" s="220" t="s">
        <v>107</v>
      </c>
      <c r="D20" s="105" t="s">
        <v>148</v>
      </c>
      <c r="E20" s="105" t="s">
        <v>148</v>
      </c>
      <c r="F20" s="105" t="s">
        <v>148</v>
      </c>
      <c r="G20" s="105" t="s">
        <v>148</v>
      </c>
      <c r="H20" s="105" t="s">
        <v>148</v>
      </c>
      <c r="I20" s="105" t="s">
        <v>148</v>
      </c>
      <c r="J20" s="105" t="s">
        <v>148</v>
      </c>
      <c r="K20" s="105" t="s">
        <v>148</v>
      </c>
      <c r="L20" s="105" t="s">
        <v>148</v>
      </c>
      <c r="M20" s="105" t="s">
        <v>148</v>
      </c>
      <c r="N20" s="105" t="s">
        <v>148</v>
      </c>
      <c r="O20" s="105" t="s">
        <v>148</v>
      </c>
      <c r="P20" s="105" t="s">
        <v>148</v>
      </c>
      <c r="Q20" s="105" t="s">
        <v>148</v>
      </c>
      <c r="R20" s="105" t="s">
        <v>148</v>
      </c>
      <c r="S20" s="105" t="s">
        <v>148</v>
      </c>
      <c r="T20" s="105" t="s">
        <v>148</v>
      </c>
      <c r="U20" s="205">
        <v>5106322</v>
      </c>
      <c r="V20" s="205">
        <v>4876421</v>
      </c>
      <c r="W20" s="205">
        <v>5515869</v>
      </c>
      <c r="X20" s="205">
        <v>5845890</v>
      </c>
      <c r="Y20" s="205">
        <v>5609129</v>
      </c>
      <c r="Z20" s="205">
        <v>5654805</v>
      </c>
      <c r="AA20" s="205">
        <v>6283430</v>
      </c>
      <c r="AB20" s="205">
        <v>6524211</v>
      </c>
      <c r="AC20" s="205">
        <v>6951643</v>
      </c>
      <c r="AD20" s="205">
        <v>7182400</v>
      </c>
      <c r="AE20" s="205">
        <v>7235653</v>
      </c>
      <c r="AF20" s="205">
        <v>6998599</v>
      </c>
      <c r="AG20" s="205">
        <v>7043445</v>
      </c>
      <c r="AH20" s="105" t="s">
        <v>299</v>
      </c>
      <c r="AI20" s="105" t="s">
        <v>299</v>
      </c>
      <c r="AJ20" s="203" t="s">
        <v>78</v>
      </c>
      <c r="AK20" s="95"/>
    </row>
    <row r="21" spans="1:37" s="110" customFormat="1" ht="12.95" customHeight="1">
      <c r="A21" s="201" t="s">
        <v>79</v>
      </c>
      <c r="B21" s="206"/>
      <c r="C21" s="220" t="s">
        <v>113</v>
      </c>
      <c r="D21" s="105" t="s">
        <v>148</v>
      </c>
      <c r="E21" s="105" t="s">
        <v>148</v>
      </c>
      <c r="F21" s="105" t="s">
        <v>148</v>
      </c>
      <c r="G21" s="105" t="s">
        <v>148</v>
      </c>
      <c r="H21" s="105" t="s">
        <v>148</v>
      </c>
      <c r="I21" s="105" t="s">
        <v>148</v>
      </c>
      <c r="J21" s="105" t="s">
        <v>148</v>
      </c>
      <c r="K21" s="105" t="s">
        <v>148</v>
      </c>
      <c r="L21" s="105" t="s">
        <v>148</v>
      </c>
      <c r="M21" s="105" t="s">
        <v>148</v>
      </c>
      <c r="N21" s="105" t="s">
        <v>148</v>
      </c>
      <c r="O21" s="105" t="s">
        <v>148</v>
      </c>
      <c r="P21" s="105" t="s">
        <v>148</v>
      </c>
      <c r="Q21" s="105" t="s">
        <v>148</v>
      </c>
      <c r="R21" s="105" t="s">
        <v>148</v>
      </c>
      <c r="S21" s="105" t="s">
        <v>148</v>
      </c>
      <c r="T21" s="105" t="s">
        <v>148</v>
      </c>
      <c r="U21" s="205">
        <v>1128382</v>
      </c>
      <c r="V21" s="205">
        <v>1005152</v>
      </c>
      <c r="W21" s="205">
        <v>1012520</v>
      </c>
      <c r="X21" s="205">
        <v>1064134</v>
      </c>
      <c r="Y21" s="205">
        <v>1198789</v>
      </c>
      <c r="Z21" s="205">
        <v>1128920</v>
      </c>
      <c r="AA21" s="205">
        <v>1278220</v>
      </c>
      <c r="AB21" s="205">
        <v>1481677</v>
      </c>
      <c r="AC21" s="205">
        <v>1225701</v>
      </c>
      <c r="AD21" s="205">
        <v>1088537</v>
      </c>
      <c r="AE21" s="205">
        <v>1332176</v>
      </c>
      <c r="AF21" s="205">
        <v>1452860</v>
      </c>
      <c r="AG21" s="205">
        <v>1432412</v>
      </c>
      <c r="AH21" s="105" t="s">
        <v>299</v>
      </c>
      <c r="AI21" s="105" t="s">
        <v>299</v>
      </c>
      <c r="AJ21" s="203" t="s">
        <v>79</v>
      </c>
      <c r="AK21" s="95"/>
    </row>
    <row r="22" spans="1:37" s="110" customFormat="1" ht="12.95" customHeight="1">
      <c r="A22" s="201" t="s">
        <v>80</v>
      </c>
      <c r="B22" s="206"/>
      <c r="C22" s="220" t="s">
        <v>254</v>
      </c>
      <c r="D22" s="105" t="s">
        <v>148</v>
      </c>
      <c r="E22" s="105" t="s">
        <v>148</v>
      </c>
      <c r="F22" s="105" t="s">
        <v>148</v>
      </c>
      <c r="G22" s="105" t="s">
        <v>148</v>
      </c>
      <c r="H22" s="105" t="s">
        <v>148</v>
      </c>
      <c r="I22" s="105" t="s">
        <v>148</v>
      </c>
      <c r="J22" s="105" t="s">
        <v>148</v>
      </c>
      <c r="K22" s="105" t="s">
        <v>148</v>
      </c>
      <c r="L22" s="105" t="s">
        <v>148</v>
      </c>
      <c r="M22" s="105" t="s">
        <v>148</v>
      </c>
      <c r="N22" s="105" t="s">
        <v>148</v>
      </c>
      <c r="O22" s="105" t="s">
        <v>148</v>
      </c>
      <c r="P22" s="105" t="s">
        <v>148</v>
      </c>
      <c r="Q22" s="105" t="s">
        <v>148</v>
      </c>
      <c r="R22" s="105" t="s">
        <v>148</v>
      </c>
      <c r="S22" s="105" t="s">
        <v>148</v>
      </c>
      <c r="T22" s="105" t="s">
        <v>148</v>
      </c>
      <c r="U22" s="205">
        <v>6612895</v>
      </c>
      <c r="V22" s="205">
        <v>6866416</v>
      </c>
      <c r="W22" s="205">
        <v>7782017</v>
      </c>
      <c r="X22" s="205">
        <v>8383793</v>
      </c>
      <c r="Y22" s="205">
        <v>8608653</v>
      </c>
      <c r="Z22" s="205">
        <v>8678938</v>
      </c>
      <c r="AA22" s="205">
        <v>8815909</v>
      </c>
      <c r="AB22" s="205">
        <v>9112294</v>
      </c>
      <c r="AC22" s="205">
        <v>9569337</v>
      </c>
      <c r="AD22" s="205">
        <v>9729085</v>
      </c>
      <c r="AE22" s="205">
        <v>10065383</v>
      </c>
      <c r="AF22" s="205">
        <v>10313046</v>
      </c>
      <c r="AG22" s="205">
        <v>10228385</v>
      </c>
      <c r="AH22" s="105" t="s">
        <v>299</v>
      </c>
      <c r="AI22" s="105" t="s">
        <v>299</v>
      </c>
      <c r="AJ22" s="203" t="s">
        <v>80</v>
      </c>
      <c r="AK22" s="95"/>
    </row>
    <row r="23" spans="1:37" s="110" customFormat="1" ht="12.95" customHeight="1">
      <c r="A23" s="201" t="s">
        <v>81</v>
      </c>
      <c r="B23" s="206"/>
      <c r="C23" s="220" t="s">
        <v>150</v>
      </c>
      <c r="D23" s="105" t="s">
        <v>148</v>
      </c>
      <c r="E23" s="105" t="s">
        <v>148</v>
      </c>
      <c r="F23" s="105" t="s">
        <v>148</v>
      </c>
      <c r="G23" s="105" t="s">
        <v>148</v>
      </c>
      <c r="H23" s="105" t="s">
        <v>148</v>
      </c>
      <c r="I23" s="105" t="s">
        <v>148</v>
      </c>
      <c r="J23" s="105" t="s">
        <v>148</v>
      </c>
      <c r="K23" s="105" t="s">
        <v>148</v>
      </c>
      <c r="L23" s="105" t="s">
        <v>148</v>
      </c>
      <c r="M23" s="105" t="s">
        <v>148</v>
      </c>
      <c r="N23" s="105" t="s">
        <v>148</v>
      </c>
      <c r="O23" s="105" t="s">
        <v>148</v>
      </c>
      <c r="P23" s="105" t="s">
        <v>148</v>
      </c>
      <c r="Q23" s="105" t="s">
        <v>148</v>
      </c>
      <c r="R23" s="105" t="s">
        <v>148</v>
      </c>
      <c r="S23" s="105" t="s">
        <v>148</v>
      </c>
      <c r="T23" s="105" t="s">
        <v>148</v>
      </c>
      <c r="U23" s="205">
        <v>6990717</v>
      </c>
      <c r="V23" s="205">
        <v>6925754</v>
      </c>
      <c r="W23" s="205">
        <v>7920076</v>
      </c>
      <c r="X23" s="205">
        <v>9060585</v>
      </c>
      <c r="Y23" s="205">
        <v>9246990</v>
      </c>
      <c r="Z23" s="205">
        <v>9521817</v>
      </c>
      <c r="AA23" s="205">
        <v>10132813</v>
      </c>
      <c r="AB23" s="205">
        <v>10247953</v>
      </c>
      <c r="AC23" s="205">
        <v>10794774</v>
      </c>
      <c r="AD23" s="205">
        <v>11101400</v>
      </c>
      <c r="AE23" s="205">
        <v>11512052</v>
      </c>
      <c r="AF23" s="205">
        <v>11205451</v>
      </c>
      <c r="AG23" s="205">
        <v>10699865</v>
      </c>
      <c r="AH23" s="105" t="s">
        <v>299</v>
      </c>
      <c r="AI23" s="105" t="s">
        <v>299</v>
      </c>
      <c r="AJ23" s="203" t="s">
        <v>81</v>
      </c>
      <c r="AK23" s="95"/>
    </row>
    <row r="24" spans="1:37" s="110" customFormat="1" ht="12.95" customHeight="1">
      <c r="A24" s="201" t="s">
        <v>82</v>
      </c>
      <c r="B24" s="206"/>
      <c r="C24" s="220" t="s">
        <v>108</v>
      </c>
      <c r="D24" s="105" t="s">
        <v>148</v>
      </c>
      <c r="E24" s="105" t="s">
        <v>148</v>
      </c>
      <c r="F24" s="105" t="s">
        <v>148</v>
      </c>
      <c r="G24" s="105" t="s">
        <v>148</v>
      </c>
      <c r="H24" s="105" t="s">
        <v>148</v>
      </c>
      <c r="I24" s="105" t="s">
        <v>148</v>
      </c>
      <c r="J24" s="105" t="s">
        <v>148</v>
      </c>
      <c r="K24" s="105" t="s">
        <v>148</v>
      </c>
      <c r="L24" s="105" t="s">
        <v>148</v>
      </c>
      <c r="M24" s="105" t="s">
        <v>148</v>
      </c>
      <c r="N24" s="105" t="s">
        <v>148</v>
      </c>
      <c r="O24" s="105" t="s">
        <v>148</v>
      </c>
      <c r="P24" s="105" t="s">
        <v>148</v>
      </c>
      <c r="Q24" s="105" t="s">
        <v>148</v>
      </c>
      <c r="R24" s="105" t="s">
        <v>148</v>
      </c>
      <c r="S24" s="105" t="s">
        <v>148</v>
      </c>
      <c r="T24" s="105" t="s">
        <v>148</v>
      </c>
      <c r="U24" s="205">
        <v>10772564</v>
      </c>
      <c r="V24" s="205">
        <v>8491085</v>
      </c>
      <c r="W24" s="205">
        <v>9660078</v>
      </c>
      <c r="X24" s="205">
        <v>11139899</v>
      </c>
      <c r="Y24" s="205">
        <v>10564148</v>
      </c>
      <c r="Z24" s="205">
        <v>10929534</v>
      </c>
      <c r="AA24" s="205">
        <v>11445624</v>
      </c>
      <c r="AB24" s="205">
        <v>12590544</v>
      </c>
      <c r="AC24" s="205">
        <v>13361077</v>
      </c>
      <c r="AD24" s="205">
        <v>13324643</v>
      </c>
      <c r="AE24" s="205">
        <v>13594542</v>
      </c>
      <c r="AF24" s="205">
        <v>14828956</v>
      </c>
      <c r="AG24" s="205">
        <v>14866493</v>
      </c>
      <c r="AH24" s="105" t="s">
        <v>299</v>
      </c>
      <c r="AI24" s="105" t="s">
        <v>299</v>
      </c>
      <c r="AJ24" s="203" t="s">
        <v>82</v>
      </c>
      <c r="AK24" s="95"/>
    </row>
    <row r="25" spans="1:37" s="110" customFormat="1" ht="12.95" customHeight="1">
      <c r="A25" s="201" t="s">
        <v>68</v>
      </c>
      <c r="B25" s="206"/>
      <c r="C25" s="220" t="s">
        <v>151</v>
      </c>
      <c r="D25" s="105" t="s">
        <v>148</v>
      </c>
      <c r="E25" s="105" t="s">
        <v>148</v>
      </c>
      <c r="F25" s="105" t="s">
        <v>148</v>
      </c>
      <c r="G25" s="105" t="s">
        <v>148</v>
      </c>
      <c r="H25" s="105" t="s">
        <v>148</v>
      </c>
      <c r="I25" s="105" t="s">
        <v>148</v>
      </c>
      <c r="J25" s="105" t="s">
        <v>148</v>
      </c>
      <c r="K25" s="105" t="s">
        <v>148</v>
      </c>
      <c r="L25" s="105" t="s">
        <v>148</v>
      </c>
      <c r="M25" s="105" t="s">
        <v>148</v>
      </c>
      <c r="N25" s="105" t="s">
        <v>148</v>
      </c>
      <c r="O25" s="105" t="s">
        <v>148</v>
      </c>
      <c r="P25" s="105" t="s">
        <v>148</v>
      </c>
      <c r="Q25" s="105" t="s">
        <v>148</v>
      </c>
      <c r="R25" s="105" t="s">
        <v>148</v>
      </c>
      <c r="S25" s="105" t="s">
        <v>148</v>
      </c>
      <c r="T25" s="105" t="s">
        <v>148</v>
      </c>
      <c r="U25" s="205">
        <v>8901057</v>
      </c>
      <c r="V25" s="205">
        <v>7626666</v>
      </c>
      <c r="W25" s="205">
        <v>7714924</v>
      </c>
      <c r="X25" s="205">
        <v>8647968</v>
      </c>
      <c r="Y25" s="205">
        <v>8536315</v>
      </c>
      <c r="Z25" s="205">
        <v>8476923</v>
      </c>
      <c r="AA25" s="205">
        <v>10312691</v>
      </c>
      <c r="AB25" s="205">
        <v>9729848</v>
      </c>
      <c r="AC25" s="205">
        <v>9901699</v>
      </c>
      <c r="AD25" s="205">
        <v>11502698</v>
      </c>
      <c r="AE25" s="205">
        <v>12918160</v>
      </c>
      <c r="AF25" s="205">
        <v>11343391</v>
      </c>
      <c r="AG25" s="205">
        <v>11394725</v>
      </c>
      <c r="AH25" s="105" t="s">
        <v>299</v>
      </c>
      <c r="AI25" s="105" t="s">
        <v>299</v>
      </c>
      <c r="AJ25" s="203" t="s">
        <v>68</v>
      </c>
      <c r="AK25" s="95"/>
    </row>
    <row r="26" spans="1:37" s="110" customFormat="1" ht="12.95" customHeight="1">
      <c r="A26" s="201" t="s">
        <v>11</v>
      </c>
      <c r="B26" s="206"/>
      <c r="C26" s="220" t="s">
        <v>109</v>
      </c>
      <c r="D26" s="105" t="s">
        <v>148</v>
      </c>
      <c r="E26" s="105" t="s">
        <v>148</v>
      </c>
      <c r="F26" s="105" t="s">
        <v>148</v>
      </c>
      <c r="G26" s="105" t="s">
        <v>148</v>
      </c>
      <c r="H26" s="105" t="s">
        <v>148</v>
      </c>
      <c r="I26" s="105" t="s">
        <v>148</v>
      </c>
      <c r="J26" s="105" t="s">
        <v>148</v>
      </c>
      <c r="K26" s="105" t="s">
        <v>148</v>
      </c>
      <c r="L26" s="105" t="s">
        <v>148</v>
      </c>
      <c r="M26" s="105" t="s">
        <v>148</v>
      </c>
      <c r="N26" s="105" t="s">
        <v>148</v>
      </c>
      <c r="O26" s="105" t="s">
        <v>148</v>
      </c>
      <c r="P26" s="105" t="s">
        <v>148</v>
      </c>
      <c r="Q26" s="105" t="s">
        <v>148</v>
      </c>
      <c r="R26" s="105" t="s">
        <v>148</v>
      </c>
      <c r="S26" s="105" t="s">
        <v>148</v>
      </c>
      <c r="T26" s="105" t="s">
        <v>148</v>
      </c>
      <c r="U26" s="205">
        <v>15470177</v>
      </c>
      <c r="V26" s="205">
        <v>13630209</v>
      </c>
      <c r="W26" s="205">
        <v>15867673</v>
      </c>
      <c r="X26" s="205">
        <v>18123748</v>
      </c>
      <c r="Y26" s="205">
        <v>19201922</v>
      </c>
      <c r="Z26" s="205">
        <v>19818742</v>
      </c>
      <c r="AA26" s="205">
        <v>20217968</v>
      </c>
      <c r="AB26" s="205">
        <v>20385199</v>
      </c>
      <c r="AC26" s="205">
        <v>21287897</v>
      </c>
      <c r="AD26" s="205">
        <v>22634701</v>
      </c>
      <c r="AE26" s="205">
        <v>23794053</v>
      </c>
      <c r="AF26" s="205">
        <v>23119260</v>
      </c>
      <c r="AG26" s="205">
        <v>20086380</v>
      </c>
      <c r="AH26" s="105" t="s">
        <v>299</v>
      </c>
      <c r="AI26" s="105" t="s">
        <v>299</v>
      </c>
      <c r="AJ26" s="203" t="s">
        <v>11</v>
      </c>
      <c r="AK26" s="95"/>
    </row>
    <row r="27" spans="1:37" s="110" customFormat="1" ht="12.95" customHeight="1">
      <c r="A27" s="201" t="s">
        <v>83</v>
      </c>
      <c r="B27" s="206"/>
      <c r="C27" s="220" t="s">
        <v>152</v>
      </c>
      <c r="D27" s="105" t="s">
        <v>148</v>
      </c>
      <c r="E27" s="105" t="s">
        <v>148</v>
      </c>
      <c r="F27" s="105" t="s">
        <v>148</v>
      </c>
      <c r="G27" s="105" t="s">
        <v>148</v>
      </c>
      <c r="H27" s="105" t="s">
        <v>148</v>
      </c>
      <c r="I27" s="105" t="s">
        <v>148</v>
      </c>
      <c r="J27" s="105" t="s">
        <v>148</v>
      </c>
      <c r="K27" s="105" t="s">
        <v>148</v>
      </c>
      <c r="L27" s="105" t="s">
        <v>148</v>
      </c>
      <c r="M27" s="105" t="s">
        <v>148</v>
      </c>
      <c r="N27" s="105" t="s">
        <v>148</v>
      </c>
      <c r="O27" s="105" t="s">
        <v>148</v>
      </c>
      <c r="P27" s="105" t="s">
        <v>148</v>
      </c>
      <c r="Q27" s="105" t="s">
        <v>148</v>
      </c>
      <c r="R27" s="105" t="s">
        <v>148</v>
      </c>
      <c r="S27" s="105" t="s">
        <v>148</v>
      </c>
      <c r="T27" s="105" t="s">
        <v>148</v>
      </c>
      <c r="U27" s="205">
        <v>22959325</v>
      </c>
      <c r="V27" s="205">
        <v>19615445</v>
      </c>
      <c r="W27" s="205">
        <v>26303185</v>
      </c>
      <c r="X27" s="205">
        <v>30637775</v>
      </c>
      <c r="Y27" s="205">
        <v>32757329</v>
      </c>
      <c r="Z27" s="205">
        <v>35274953</v>
      </c>
      <c r="AA27" s="205">
        <v>37858175</v>
      </c>
      <c r="AB27" s="205">
        <v>40172248</v>
      </c>
      <c r="AC27" s="205">
        <v>41049608</v>
      </c>
      <c r="AD27" s="205">
        <v>45731149</v>
      </c>
      <c r="AE27" s="205">
        <v>40839051</v>
      </c>
      <c r="AF27" s="205">
        <v>44823962</v>
      </c>
      <c r="AG27" s="205">
        <v>39305032</v>
      </c>
      <c r="AH27" s="105" t="s">
        <v>299</v>
      </c>
      <c r="AI27" s="105" t="s">
        <v>299</v>
      </c>
      <c r="AJ27" s="203" t="s">
        <v>83</v>
      </c>
      <c r="AK27" s="95"/>
    </row>
    <row r="28" spans="1:37" s="110" customFormat="1" ht="12.95" customHeight="1">
      <c r="A28" s="201" t="s">
        <v>49</v>
      </c>
      <c r="B28" s="206"/>
      <c r="C28" s="220" t="s">
        <v>253</v>
      </c>
      <c r="D28" s="105" t="s">
        <v>148</v>
      </c>
      <c r="E28" s="105" t="s">
        <v>148</v>
      </c>
      <c r="F28" s="105" t="s">
        <v>148</v>
      </c>
      <c r="G28" s="105" t="s">
        <v>148</v>
      </c>
      <c r="H28" s="105" t="s">
        <v>148</v>
      </c>
      <c r="I28" s="105" t="s">
        <v>148</v>
      </c>
      <c r="J28" s="105" t="s">
        <v>148</v>
      </c>
      <c r="K28" s="105" t="s">
        <v>148</v>
      </c>
      <c r="L28" s="105" t="s">
        <v>148</v>
      </c>
      <c r="M28" s="105" t="s">
        <v>148</v>
      </c>
      <c r="N28" s="105" t="s">
        <v>148</v>
      </c>
      <c r="O28" s="105" t="s">
        <v>148</v>
      </c>
      <c r="P28" s="105" t="s">
        <v>148</v>
      </c>
      <c r="Q28" s="105" t="s">
        <v>148</v>
      </c>
      <c r="R28" s="105" t="s">
        <v>148</v>
      </c>
      <c r="S28" s="105" t="s">
        <v>148</v>
      </c>
      <c r="T28" s="105" t="s">
        <v>148</v>
      </c>
      <c r="U28" s="205">
        <v>4769806</v>
      </c>
      <c r="V28" s="205">
        <v>6849672</v>
      </c>
      <c r="W28" s="205">
        <v>7751768</v>
      </c>
      <c r="X28" s="205">
        <v>8342969</v>
      </c>
      <c r="Y28" s="205">
        <v>7828878</v>
      </c>
      <c r="Z28" s="205">
        <v>7954080</v>
      </c>
      <c r="AA28" s="205">
        <v>7461022</v>
      </c>
      <c r="AB28" s="205">
        <v>7877130</v>
      </c>
      <c r="AC28" s="205">
        <v>7906245</v>
      </c>
      <c r="AD28" s="205">
        <v>7057956</v>
      </c>
      <c r="AE28" s="205">
        <v>7122037</v>
      </c>
      <c r="AF28" s="205">
        <v>8243398</v>
      </c>
      <c r="AG28" s="205">
        <v>8706162</v>
      </c>
      <c r="AH28" s="105" t="s">
        <v>299</v>
      </c>
      <c r="AI28" s="105" t="s">
        <v>299</v>
      </c>
      <c r="AJ28" s="203" t="s">
        <v>49</v>
      </c>
      <c r="AK28" s="95"/>
    </row>
    <row r="29" spans="1:37" s="110" customFormat="1" ht="12.95" customHeight="1">
      <c r="A29" s="201" t="s">
        <v>63</v>
      </c>
      <c r="B29" s="370" t="s">
        <v>110</v>
      </c>
      <c r="C29" s="371"/>
      <c r="D29" s="105" t="s">
        <v>148</v>
      </c>
      <c r="E29" s="105" t="s">
        <v>148</v>
      </c>
      <c r="F29" s="105" t="s">
        <v>148</v>
      </c>
      <c r="G29" s="105" t="s">
        <v>148</v>
      </c>
      <c r="H29" s="105" t="s">
        <v>148</v>
      </c>
      <c r="I29" s="105" t="s">
        <v>148</v>
      </c>
      <c r="J29" s="105" t="s">
        <v>148</v>
      </c>
      <c r="K29" s="105" t="s">
        <v>148</v>
      </c>
      <c r="L29" s="105" t="s">
        <v>148</v>
      </c>
      <c r="M29" s="105" t="s">
        <v>148</v>
      </c>
      <c r="N29" s="105" t="s">
        <v>148</v>
      </c>
      <c r="O29" s="105" t="s">
        <v>148</v>
      </c>
      <c r="P29" s="105" t="s">
        <v>148</v>
      </c>
      <c r="Q29" s="105" t="s">
        <v>148</v>
      </c>
      <c r="R29" s="105" t="s">
        <v>148</v>
      </c>
      <c r="S29" s="105" t="s">
        <v>148</v>
      </c>
      <c r="T29" s="105" t="s">
        <v>148</v>
      </c>
      <c r="U29" s="205">
        <v>7165764</v>
      </c>
      <c r="V29" s="205">
        <v>7401908</v>
      </c>
      <c r="W29" s="205">
        <v>7622631</v>
      </c>
      <c r="X29" s="205">
        <v>6553718</v>
      </c>
      <c r="Y29" s="205">
        <v>7541338</v>
      </c>
      <c r="Z29" s="205">
        <v>6995539</v>
      </c>
      <c r="AA29" s="205">
        <v>6485605</v>
      </c>
      <c r="AB29" s="205">
        <v>6291150</v>
      </c>
      <c r="AC29" s="205">
        <v>6702352</v>
      </c>
      <c r="AD29" s="205">
        <v>7837136</v>
      </c>
      <c r="AE29" s="205">
        <v>7625275</v>
      </c>
      <c r="AF29" s="205">
        <v>8248794</v>
      </c>
      <c r="AG29" s="205">
        <v>8383027</v>
      </c>
      <c r="AH29" s="205">
        <v>8654891</v>
      </c>
      <c r="AI29" s="105" t="s">
        <v>299</v>
      </c>
      <c r="AJ29" s="203" t="s">
        <v>63</v>
      </c>
      <c r="AK29" s="95"/>
    </row>
    <row r="30" spans="1:37" s="110" customFormat="1" ht="12.95" customHeight="1">
      <c r="A30" s="201" t="s">
        <v>50</v>
      </c>
      <c r="B30" s="370" t="s">
        <v>124</v>
      </c>
      <c r="C30" s="371"/>
      <c r="D30" s="105" t="s">
        <v>148</v>
      </c>
      <c r="E30" s="105" t="s">
        <v>148</v>
      </c>
      <c r="F30" s="105" t="s">
        <v>148</v>
      </c>
      <c r="G30" s="105" t="s">
        <v>148</v>
      </c>
      <c r="H30" s="105" t="s">
        <v>148</v>
      </c>
      <c r="I30" s="105" t="s">
        <v>148</v>
      </c>
      <c r="J30" s="105" t="s">
        <v>148</v>
      </c>
      <c r="K30" s="105" t="s">
        <v>148</v>
      </c>
      <c r="L30" s="105" t="s">
        <v>148</v>
      </c>
      <c r="M30" s="105" t="s">
        <v>148</v>
      </c>
      <c r="N30" s="105" t="s">
        <v>148</v>
      </c>
      <c r="O30" s="105" t="s">
        <v>148</v>
      </c>
      <c r="P30" s="105" t="s">
        <v>148</v>
      </c>
      <c r="Q30" s="105" t="s">
        <v>148</v>
      </c>
      <c r="R30" s="105" t="s">
        <v>148</v>
      </c>
      <c r="S30" s="105" t="s">
        <v>148</v>
      </c>
      <c r="T30" s="105" t="s">
        <v>148</v>
      </c>
      <c r="U30" s="205">
        <v>2351428</v>
      </c>
      <c r="V30" s="205">
        <v>2315323</v>
      </c>
      <c r="W30" s="205">
        <v>2304049</v>
      </c>
      <c r="X30" s="205">
        <v>2515518</v>
      </c>
      <c r="Y30" s="205">
        <v>2648515</v>
      </c>
      <c r="Z30" s="205">
        <v>2628746</v>
      </c>
      <c r="AA30" s="205">
        <v>3200095</v>
      </c>
      <c r="AB30" s="205">
        <v>3416910</v>
      </c>
      <c r="AC30" s="205">
        <v>3642313</v>
      </c>
      <c r="AD30" s="205">
        <v>3968767</v>
      </c>
      <c r="AE30" s="205">
        <v>4250635</v>
      </c>
      <c r="AF30" s="205">
        <v>4503287</v>
      </c>
      <c r="AG30" s="205">
        <v>4622782</v>
      </c>
      <c r="AH30" s="205">
        <v>4424111</v>
      </c>
      <c r="AI30" s="105" t="s">
        <v>299</v>
      </c>
      <c r="AJ30" s="203" t="s">
        <v>50</v>
      </c>
      <c r="AK30" s="95"/>
    </row>
    <row r="31" spans="1:37" s="110" customFormat="1" ht="12.95" customHeight="1">
      <c r="A31" s="201" t="s">
        <v>51</v>
      </c>
      <c r="B31" s="370" t="s">
        <v>132</v>
      </c>
      <c r="C31" s="371"/>
      <c r="D31" s="205">
        <v>15027065</v>
      </c>
      <c r="E31" s="205">
        <v>17361218</v>
      </c>
      <c r="F31" s="205">
        <v>17986625</v>
      </c>
      <c r="G31" s="205">
        <v>18312194</v>
      </c>
      <c r="H31" s="205">
        <v>17114732</v>
      </c>
      <c r="I31" s="205">
        <v>15802602</v>
      </c>
      <c r="J31" s="205">
        <v>15263362</v>
      </c>
      <c r="K31" s="205">
        <v>15673687</v>
      </c>
      <c r="L31" s="205">
        <v>16185495</v>
      </c>
      <c r="M31" s="205">
        <v>16358749</v>
      </c>
      <c r="N31" s="205">
        <v>16396243</v>
      </c>
      <c r="O31" s="205">
        <v>15773218</v>
      </c>
      <c r="P31" s="205">
        <v>15239028</v>
      </c>
      <c r="Q31" s="205">
        <v>14900948</v>
      </c>
      <c r="R31" s="205">
        <v>14666356</v>
      </c>
      <c r="S31" s="205">
        <v>15263049</v>
      </c>
      <c r="T31" s="205">
        <v>15747930</v>
      </c>
      <c r="U31" s="205">
        <v>17023095</v>
      </c>
      <c r="V31" s="205">
        <v>17051900</v>
      </c>
      <c r="W31" s="205">
        <v>19100758</v>
      </c>
      <c r="X31" s="205">
        <v>19913288</v>
      </c>
      <c r="Y31" s="205">
        <v>20755786</v>
      </c>
      <c r="Z31" s="205">
        <v>21517480</v>
      </c>
      <c r="AA31" s="205">
        <v>22945822</v>
      </c>
      <c r="AB31" s="205">
        <v>23788691</v>
      </c>
      <c r="AC31" s="205">
        <v>25332473</v>
      </c>
      <c r="AD31" s="205">
        <v>26377691</v>
      </c>
      <c r="AE31" s="205">
        <v>28622440</v>
      </c>
      <c r="AF31" s="205">
        <v>30126531</v>
      </c>
      <c r="AG31" s="205">
        <v>32776498</v>
      </c>
      <c r="AH31" s="205">
        <v>36072439</v>
      </c>
      <c r="AI31" s="205">
        <v>43047866</v>
      </c>
      <c r="AJ31" s="203" t="s">
        <v>51</v>
      </c>
      <c r="AK31" s="95"/>
    </row>
    <row r="32" spans="1:37" s="93" customFormat="1" ht="12.75" customHeight="1">
      <c r="A32" s="201" t="s">
        <v>52</v>
      </c>
      <c r="B32" s="368" t="s">
        <v>125</v>
      </c>
      <c r="C32" s="369"/>
      <c r="D32" s="202">
        <v>147037252</v>
      </c>
      <c r="E32" s="202">
        <v>160084827</v>
      </c>
      <c r="F32" s="202">
        <v>168770538</v>
      </c>
      <c r="G32" s="202">
        <v>174295872</v>
      </c>
      <c r="H32" s="202">
        <v>182061338</v>
      </c>
      <c r="I32" s="202">
        <v>186668626</v>
      </c>
      <c r="J32" s="202">
        <v>193325862</v>
      </c>
      <c r="K32" s="202">
        <v>201562971</v>
      </c>
      <c r="L32" s="202">
        <v>208574642</v>
      </c>
      <c r="M32" s="202">
        <v>216309762</v>
      </c>
      <c r="N32" s="202">
        <v>227047856</v>
      </c>
      <c r="O32" s="202">
        <v>236800092</v>
      </c>
      <c r="P32" s="202">
        <v>235075716</v>
      </c>
      <c r="Q32" s="202">
        <v>242192762</v>
      </c>
      <c r="R32" s="202">
        <v>246421239</v>
      </c>
      <c r="S32" s="202">
        <v>253668136</v>
      </c>
      <c r="T32" s="202">
        <v>262145886</v>
      </c>
      <c r="U32" s="202">
        <v>266881624</v>
      </c>
      <c r="V32" s="202">
        <v>265105297</v>
      </c>
      <c r="W32" s="202">
        <v>270387673</v>
      </c>
      <c r="X32" s="202">
        <v>285168750</v>
      </c>
      <c r="Y32" s="202">
        <v>292953635</v>
      </c>
      <c r="Z32" s="202">
        <v>302868913</v>
      </c>
      <c r="AA32" s="202">
        <v>314602335</v>
      </c>
      <c r="AB32" s="202">
        <v>327540006</v>
      </c>
      <c r="AC32" s="202">
        <v>341512180</v>
      </c>
      <c r="AD32" s="202">
        <v>356304688</v>
      </c>
      <c r="AE32" s="202">
        <v>368846654</v>
      </c>
      <c r="AF32" s="202">
        <v>382899495</v>
      </c>
      <c r="AG32" s="202">
        <v>380240019</v>
      </c>
      <c r="AH32" s="202">
        <v>398035578</v>
      </c>
      <c r="AI32" s="202">
        <v>424975534</v>
      </c>
      <c r="AJ32" s="203" t="s">
        <v>52</v>
      </c>
      <c r="AK32" s="94"/>
    </row>
    <row r="33" spans="1:37" s="93" customFormat="1" ht="12.75" customHeight="1">
      <c r="A33" s="201" t="s">
        <v>53</v>
      </c>
      <c r="B33" s="368" t="s">
        <v>288</v>
      </c>
      <c r="C33" s="369"/>
      <c r="D33" s="202">
        <v>47255315</v>
      </c>
      <c r="E33" s="202">
        <v>48687477</v>
      </c>
      <c r="F33" s="202">
        <v>50072293</v>
      </c>
      <c r="G33" s="202">
        <v>51499681</v>
      </c>
      <c r="H33" s="202">
        <v>54074524</v>
      </c>
      <c r="I33" s="202">
        <v>53677096</v>
      </c>
      <c r="J33" s="202">
        <v>56699433</v>
      </c>
      <c r="K33" s="202">
        <v>61697557</v>
      </c>
      <c r="L33" s="202">
        <v>62224946</v>
      </c>
      <c r="M33" s="202">
        <v>64843509</v>
      </c>
      <c r="N33" s="202">
        <v>68463561</v>
      </c>
      <c r="O33" s="202">
        <v>70225950</v>
      </c>
      <c r="P33" s="202">
        <v>68929709</v>
      </c>
      <c r="Q33" s="202">
        <v>70199499</v>
      </c>
      <c r="R33" s="202">
        <v>71421687</v>
      </c>
      <c r="S33" s="202">
        <v>73809590</v>
      </c>
      <c r="T33" s="202">
        <v>76460233</v>
      </c>
      <c r="U33" s="202">
        <v>78974593</v>
      </c>
      <c r="V33" s="202">
        <v>77336624</v>
      </c>
      <c r="W33" s="202">
        <v>77533903</v>
      </c>
      <c r="X33" s="202">
        <v>83528166</v>
      </c>
      <c r="Y33" s="202">
        <v>86775610</v>
      </c>
      <c r="Z33" s="202">
        <v>89516344</v>
      </c>
      <c r="AA33" s="202">
        <v>94462165</v>
      </c>
      <c r="AB33" s="202">
        <v>98913574</v>
      </c>
      <c r="AC33" s="202">
        <v>104110913</v>
      </c>
      <c r="AD33" s="202">
        <v>108998073</v>
      </c>
      <c r="AE33" s="202">
        <v>112441313</v>
      </c>
      <c r="AF33" s="202">
        <v>117778528</v>
      </c>
      <c r="AG33" s="202">
        <v>114985998</v>
      </c>
      <c r="AH33" s="202">
        <v>123220336</v>
      </c>
      <c r="AI33" s="202">
        <v>138299649</v>
      </c>
      <c r="AJ33" s="203" t="s">
        <v>53</v>
      </c>
      <c r="AK33" s="94"/>
    </row>
    <row r="34" spans="1:37" s="110" customFormat="1" ht="12.95" customHeight="1">
      <c r="A34" s="201" t="s">
        <v>4</v>
      </c>
      <c r="B34" s="370" t="s">
        <v>111</v>
      </c>
      <c r="C34" s="371"/>
      <c r="D34" s="105" t="s">
        <v>148</v>
      </c>
      <c r="E34" s="105" t="s">
        <v>148</v>
      </c>
      <c r="F34" s="105" t="s">
        <v>148</v>
      </c>
      <c r="G34" s="105" t="s">
        <v>148</v>
      </c>
      <c r="H34" s="105" t="s">
        <v>148</v>
      </c>
      <c r="I34" s="105" t="s">
        <v>148</v>
      </c>
      <c r="J34" s="105" t="s">
        <v>148</v>
      </c>
      <c r="K34" s="105" t="s">
        <v>148</v>
      </c>
      <c r="L34" s="105" t="s">
        <v>148</v>
      </c>
      <c r="M34" s="105" t="s">
        <v>148</v>
      </c>
      <c r="N34" s="105" t="s">
        <v>148</v>
      </c>
      <c r="O34" s="105" t="s">
        <v>148</v>
      </c>
      <c r="P34" s="105" t="s">
        <v>148</v>
      </c>
      <c r="Q34" s="105" t="s">
        <v>148</v>
      </c>
      <c r="R34" s="105" t="s">
        <v>148</v>
      </c>
      <c r="S34" s="105" t="s">
        <v>148</v>
      </c>
      <c r="T34" s="105" t="s">
        <v>148</v>
      </c>
      <c r="U34" s="205">
        <v>39872483</v>
      </c>
      <c r="V34" s="205">
        <v>37856361</v>
      </c>
      <c r="W34" s="205">
        <v>37922036</v>
      </c>
      <c r="X34" s="205">
        <v>40216228</v>
      </c>
      <c r="Y34" s="205">
        <v>40034168</v>
      </c>
      <c r="Z34" s="205">
        <v>41165186</v>
      </c>
      <c r="AA34" s="205">
        <v>44098718</v>
      </c>
      <c r="AB34" s="205">
        <v>46525578</v>
      </c>
      <c r="AC34" s="205">
        <v>49505208</v>
      </c>
      <c r="AD34" s="205">
        <v>52664039</v>
      </c>
      <c r="AE34" s="205">
        <v>53941035</v>
      </c>
      <c r="AF34" s="205">
        <v>55822917</v>
      </c>
      <c r="AG34" s="205">
        <v>58059266</v>
      </c>
      <c r="AH34" s="205">
        <v>62180871</v>
      </c>
      <c r="AI34" s="105" t="s">
        <v>299</v>
      </c>
      <c r="AJ34" s="203" t="s">
        <v>4</v>
      </c>
      <c r="AK34" s="95"/>
    </row>
    <row r="35" spans="1:37" s="110" customFormat="1" ht="12.95" customHeight="1">
      <c r="A35" s="201" t="s">
        <v>5</v>
      </c>
      <c r="B35" s="370" t="s">
        <v>120</v>
      </c>
      <c r="C35" s="371"/>
      <c r="D35" s="105" t="s">
        <v>148</v>
      </c>
      <c r="E35" s="105" t="s">
        <v>148</v>
      </c>
      <c r="F35" s="105" t="s">
        <v>148</v>
      </c>
      <c r="G35" s="105" t="s">
        <v>148</v>
      </c>
      <c r="H35" s="105" t="s">
        <v>148</v>
      </c>
      <c r="I35" s="105" t="s">
        <v>148</v>
      </c>
      <c r="J35" s="105" t="s">
        <v>148</v>
      </c>
      <c r="K35" s="105" t="s">
        <v>148</v>
      </c>
      <c r="L35" s="105" t="s">
        <v>148</v>
      </c>
      <c r="M35" s="105" t="s">
        <v>148</v>
      </c>
      <c r="N35" s="105" t="s">
        <v>148</v>
      </c>
      <c r="O35" s="105" t="s">
        <v>148</v>
      </c>
      <c r="P35" s="105" t="s">
        <v>148</v>
      </c>
      <c r="Q35" s="105" t="s">
        <v>148</v>
      </c>
      <c r="R35" s="105" t="s">
        <v>148</v>
      </c>
      <c r="S35" s="105" t="s">
        <v>148</v>
      </c>
      <c r="T35" s="105" t="s">
        <v>148</v>
      </c>
      <c r="U35" s="205">
        <v>13696857</v>
      </c>
      <c r="V35" s="205">
        <v>13327602</v>
      </c>
      <c r="W35" s="205">
        <v>14066582</v>
      </c>
      <c r="X35" s="205">
        <v>14878377</v>
      </c>
      <c r="Y35" s="205">
        <v>15211559</v>
      </c>
      <c r="Z35" s="205">
        <v>16088745</v>
      </c>
      <c r="AA35" s="205">
        <v>16195198</v>
      </c>
      <c r="AB35" s="205">
        <v>17188543</v>
      </c>
      <c r="AC35" s="205">
        <v>17710245</v>
      </c>
      <c r="AD35" s="205">
        <v>17830179</v>
      </c>
      <c r="AE35" s="205">
        <v>18309595</v>
      </c>
      <c r="AF35" s="205">
        <v>19750708</v>
      </c>
      <c r="AG35" s="205">
        <v>17342833</v>
      </c>
      <c r="AH35" s="205">
        <v>19222378</v>
      </c>
      <c r="AI35" s="105" t="s">
        <v>299</v>
      </c>
      <c r="AJ35" s="203" t="s">
        <v>5</v>
      </c>
      <c r="AK35" s="95"/>
    </row>
    <row r="36" spans="1:37" s="110" customFormat="1" ht="12.95" customHeight="1">
      <c r="A36" s="201" t="s">
        <v>6</v>
      </c>
      <c r="B36" s="370" t="s">
        <v>112</v>
      </c>
      <c r="C36" s="371"/>
      <c r="D36" s="105" t="s">
        <v>148</v>
      </c>
      <c r="E36" s="105" t="s">
        <v>148</v>
      </c>
      <c r="F36" s="105" t="s">
        <v>148</v>
      </c>
      <c r="G36" s="105" t="s">
        <v>148</v>
      </c>
      <c r="H36" s="105" t="s">
        <v>148</v>
      </c>
      <c r="I36" s="105" t="s">
        <v>148</v>
      </c>
      <c r="J36" s="105" t="s">
        <v>148</v>
      </c>
      <c r="K36" s="105" t="s">
        <v>148</v>
      </c>
      <c r="L36" s="105" t="s">
        <v>148</v>
      </c>
      <c r="M36" s="105" t="s">
        <v>148</v>
      </c>
      <c r="N36" s="105" t="s">
        <v>148</v>
      </c>
      <c r="O36" s="105" t="s">
        <v>148</v>
      </c>
      <c r="P36" s="105" t="s">
        <v>148</v>
      </c>
      <c r="Q36" s="105" t="s">
        <v>148</v>
      </c>
      <c r="R36" s="105" t="s">
        <v>148</v>
      </c>
      <c r="S36" s="105" t="s">
        <v>148</v>
      </c>
      <c r="T36" s="105" t="s">
        <v>148</v>
      </c>
      <c r="U36" s="205">
        <v>6447469</v>
      </c>
      <c r="V36" s="205">
        <v>6054539</v>
      </c>
      <c r="W36" s="205">
        <v>6424745</v>
      </c>
      <c r="X36" s="205">
        <v>6828183</v>
      </c>
      <c r="Y36" s="205">
        <v>7400390</v>
      </c>
      <c r="Z36" s="205">
        <v>7351010</v>
      </c>
      <c r="AA36" s="205">
        <v>7914310</v>
      </c>
      <c r="AB36" s="205">
        <v>8458108</v>
      </c>
      <c r="AC36" s="205">
        <v>8925394</v>
      </c>
      <c r="AD36" s="205">
        <v>9324661</v>
      </c>
      <c r="AE36" s="205">
        <v>9649490</v>
      </c>
      <c r="AF36" s="205">
        <v>9984326</v>
      </c>
      <c r="AG36" s="205">
        <v>5759472</v>
      </c>
      <c r="AH36" s="205">
        <v>5904865</v>
      </c>
      <c r="AI36" s="105" t="s">
        <v>299</v>
      </c>
      <c r="AJ36" s="203" t="s">
        <v>6</v>
      </c>
      <c r="AK36" s="95"/>
    </row>
    <row r="37" spans="1:37" s="110" customFormat="1" ht="12.95" customHeight="1">
      <c r="A37" s="201" t="s">
        <v>26</v>
      </c>
      <c r="B37" s="370" t="s">
        <v>127</v>
      </c>
      <c r="C37" s="371"/>
      <c r="D37" s="105" t="s">
        <v>148</v>
      </c>
      <c r="E37" s="105" t="s">
        <v>148</v>
      </c>
      <c r="F37" s="105" t="s">
        <v>148</v>
      </c>
      <c r="G37" s="105" t="s">
        <v>148</v>
      </c>
      <c r="H37" s="105" t="s">
        <v>148</v>
      </c>
      <c r="I37" s="105" t="s">
        <v>148</v>
      </c>
      <c r="J37" s="105" t="s">
        <v>148</v>
      </c>
      <c r="K37" s="105" t="s">
        <v>148</v>
      </c>
      <c r="L37" s="105" t="s">
        <v>148</v>
      </c>
      <c r="M37" s="105" t="s">
        <v>148</v>
      </c>
      <c r="N37" s="105" t="s">
        <v>148</v>
      </c>
      <c r="O37" s="105" t="s">
        <v>148</v>
      </c>
      <c r="P37" s="105" t="s">
        <v>148</v>
      </c>
      <c r="Q37" s="105" t="s">
        <v>148</v>
      </c>
      <c r="R37" s="105" t="s">
        <v>148</v>
      </c>
      <c r="S37" s="105" t="s">
        <v>148</v>
      </c>
      <c r="T37" s="105" t="s">
        <v>148</v>
      </c>
      <c r="U37" s="205">
        <v>18957784</v>
      </c>
      <c r="V37" s="205">
        <v>20098122</v>
      </c>
      <c r="W37" s="205">
        <v>19120540</v>
      </c>
      <c r="X37" s="205">
        <v>21605378</v>
      </c>
      <c r="Y37" s="205">
        <v>24129493</v>
      </c>
      <c r="Z37" s="205">
        <v>24911403</v>
      </c>
      <c r="AA37" s="205">
        <v>26253939</v>
      </c>
      <c r="AB37" s="205">
        <v>26741345</v>
      </c>
      <c r="AC37" s="205">
        <v>27970066</v>
      </c>
      <c r="AD37" s="205">
        <v>29179194</v>
      </c>
      <c r="AE37" s="205">
        <v>30541193</v>
      </c>
      <c r="AF37" s="205">
        <v>32220577</v>
      </c>
      <c r="AG37" s="205">
        <v>33824427</v>
      </c>
      <c r="AH37" s="205">
        <v>35912222</v>
      </c>
      <c r="AI37" s="105" t="s">
        <v>299</v>
      </c>
      <c r="AJ37" s="203" t="s">
        <v>26</v>
      </c>
      <c r="AK37" s="95"/>
    </row>
    <row r="38" spans="1:37" s="110" customFormat="1" ht="12.95" customHeight="1">
      <c r="A38" s="201" t="s">
        <v>27</v>
      </c>
      <c r="B38" s="207" t="s">
        <v>153</v>
      </c>
      <c r="C38" s="220" t="s">
        <v>128</v>
      </c>
      <c r="D38" s="105" t="s">
        <v>148</v>
      </c>
      <c r="E38" s="105" t="s">
        <v>148</v>
      </c>
      <c r="F38" s="105" t="s">
        <v>148</v>
      </c>
      <c r="G38" s="105" t="s">
        <v>148</v>
      </c>
      <c r="H38" s="105" t="s">
        <v>148</v>
      </c>
      <c r="I38" s="105" t="s">
        <v>148</v>
      </c>
      <c r="J38" s="105" t="s">
        <v>148</v>
      </c>
      <c r="K38" s="105" t="s">
        <v>148</v>
      </c>
      <c r="L38" s="105" t="s">
        <v>148</v>
      </c>
      <c r="M38" s="105" t="s">
        <v>148</v>
      </c>
      <c r="N38" s="105" t="s">
        <v>148</v>
      </c>
      <c r="O38" s="105" t="s">
        <v>148</v>
      </c>
      <c r="P38" s="105" t="s">
        <v>148</v>
      </c>
      <c r="Q38" s="105" t="s">
        <v>148</v>
      </c>
      <c r="R38" s="105" t="s">
        <v>148</v>
      </c>
      <c r="S38" s="105" t="s">
        <v>148</v>
      </c>
      <c r="T38" s="105" t="s">
        <v>148</v>
      </c>
      <c r="U38" s="205">
        <v>6370949</v>
      </c>
      <c r="V38" s="205">
        <v>6176870</v>
      </c>
      <c r="W38" s="205">
        <v>6385283</v>
      </c>
      <c r="X38" s="205">
        <v>6814213</v>
      </c>
      <c r="Y38" s="205">
        <v>6955173</v>
      </c>
      <c r="Z38" s="205">
        <v>7550465</v>
      </c>
      <c r="AA38" s="205">
        <v>7495680</v>
      </c>
      <c r="AB38" s="205">
        <v>7206813</v>
      </c>
      <c r="AC38" s="205">
        <v>7857459</v>
      </c>
      <c r="AD38" s="205">
        <v>7764396</v>
      </c>
      <c r="AE38" s="205">
        <v>7513429</v>
      </c>
      <c r="AF38" s="205">
        <v>7484825</v>
      </c>
      <c r="AG38" s="205">
        <v>6900684</v>
      </c>
      <c r="AH38" s="105" t="s">
        <v>299</v>
      </c>
      <c r="AI38" s="105" t="s">
        <v>299</v>
      </c>
      <c r="AJ38" s="203" t="s">
        <v>27</v>
      </c>
      <c r="AK38" s="95"/>
    </row>
    <row r="39" spans="1:37" s="110" customFormat="1" ht="12.95" customHeight="1">
      <c r="A39" s="201" t="s">
        <v>7</v>
      </c>
      <c r="B39" s="207"/>
      <c r="C39" s="220" t="s">
        <v>117</v>
      </c>
      <c r="D39" s="105" t="s">
        <v>148</v>
      </c>
      <c r="E39" s="105" t="s">
        <v>148</v>
      </c>
      <c r="F39" s="105" t="s">
        <v>148</v>
      </c>
      <c r="G39" s="105" t="s">
        <v>148</v>
      </c>
      <c r="H39" s="105" t="s">
        <v>148</v>
      </c>
      <c r="I39" s="105" t="s">
        <v>148</v>
      </c>
      <c r="J39" s="105" t="s">
        <v>148</v>
      </c>
      <c r="K39" s="105" t="s">
        <v>148</v>
      </c>
      <c r="L39" s="105" t="s">
        <v>148</v>
      </c>
      <c r="M39" s="105" t="s">
        <v>148</v>
      </c>
      <c r="N39" s="105" t="s">
        <v>148</v>
      </c>
      <c r="O39" s="105" t="s">
        <v>148</v>
      </c>
      <c r="P39" s="105" t="s">
        <v>148</v>
      </c>
      <c r="Q39" s="105" t="s">
        <v>148</v>
      </c>
      <c r="R39" s="105" t="s">
        <v>148</v>
      </c>
      <c r="S39" s="105" t="s">
        <v>148</v>
      </c>
      <c r="T39" s="105" t="s">
        <v>148</v>
      </c>
      <c r="U39" s="205">
        <v>3514905</v>
      </c>
      <c r="V39" s="205">
        <v>4988581</v>
      </c>
      <c r="W39" s="205">
        <v>2989261</v>
      </c>
      <c r="X39" s="205">
        <v>3177613</v>
      </c>
      <c r="Y39" s="205">
        <v>4393147</v>
      </c>
      <c r="Z39" s="205">
        <v>3649288</v>
      </c>
      <c r="AA39" s="205">
        <v>3992447</v>
      </c>
      <c r="AB39" s="205">
        <v>4868937</v>
      </c>
      <c r="AC39" s="205">
        <v>4180736</v>
      </c>
      <c r="AD39" s="205">
        <v>4485786</v>
      </c>
      <c r="AE39" s="205">
        <v>3779485</v>
      </c>
      <c r="AF39" s="205">
        <v>4675025</v>
      </c>
      <c r="AG39" s="205">
        <v>5137042</v>
      </c>
      <c r="AH39" s="105" t="s">
        <v>299</v>
      </c>
      <c r="AI39" s="105" t="s">
        <v>299</v>
      </c>
      <c r="AJ39" s="203" t="s">
        <v>7</v>
      </c>
      <c r="AK39" s="95"/>
    </row>
    <row r="40" spans="1:37" s="110" customFormat="1" ht="12.95" customHeight="1">
      <c r="A40" s="201" t="s">
        <v>28</v>
      </c>
      <c r="B40" s="207"/>
      <c r="C40" s="220" t="s">
        <v>255</v>
      </c>
      <c r="D40" s="105" t="s">
        <v>148</v>
      </c>
      <c r="E40" s="105" t="s">
        <v>148</v>
      </c>
      <c r="F40" s="105" t="s">
        <v>148</v>
      </c>
      <c r="G40" s="105" t="s">
        <v>148</v>
      </c>
      <c r="H40" s="105" t="s">
        <v>148</v>
      </c>
      <c r="I40" s="105" t="s">
        <v>148</v>
      </c>
      <c r="J40" s="105" t="s">
        <v>148</v>
      </c>
      <c r="K40" s="105" t="s">
        <v>148</v>
      </c>
      <c r="L40" s="105" t="s">
        <v>148</v>
      </c>
      <c r="M40" s="105" t="s">
        <v>148</v>
      </c>
      <c r="N40" s="105" t="s">
        <v>148</v>
      </c>
      <c r="O40" s="105" t="s">
        <v>148</v>
      </c>
      <c r="P40" s="105" t="s">
        <v>148</v>
      </c>
      <c r="Q40" s="105" t="s">
        <v>148</v>
      </c>
      <c r="R40" s="105" t="s">
        <v>148</v>
      </c>
      <c r="S40" s="105" t="s">
        <v>148</v>
      </c>
      <c r="T40" s="105" t="s">
        <v>148</v>
      </c>
      <c r="U40" s="205">
        <v>9071930</v>
      </c>
      <c r="V40" s="205">
        <v>8932671</v>
      </c>
      <c r="W40" s="205">
        <v>9745996</v>
      </c>
      <c r="X40" s="205">
        <v>11613552</v>
      </c>
      <c r="Y40" s="205">
        <v>12781173</v>
      </c>
      <c r="Z40" s="205">
        <v>13711650</v>
      </c>
      <c r="AA40" s="205">
        <v>14765812</v>
      </c>
      <c r="AB40" s="205">
        <v>14665595</v>
      </c>
      <c r="AC40" s="205">
        <v>15931871</v>
      </c>
      <c r="AD40" s="205">
        <v>16929012</v>
      </c>
      <c r="AE40" s="205">
        <v>19248279</v>
      </c>
      <c r="AF40" s="205">
        <v>20060727</v>
      </c>
      <c r="AG40" s="205">
        <v>21786701</v>
      </c>
      <c r="AH40" s="105" t="s">
        <v>299</v>
      </c>
      <c r="AI40" s="105" t="s">
        <v>299</v>
      </c>
      <c r="AJ40" s="203" t="s">
        <v>28</v>
      </c>
      <c r="AK40" s="95"/>
    </row>
    <row r="41" spans="1:37" s="93" customFormat="1" ht="13.7" customHeight="1">
      <c r="A41" s="201" t="s">
        <v>29</v>
      </c>
      <c r="B41" s="368" t="s">
        <v>260</v>
      </c>
      <c r="C41" s="369"/>
      <c r="D41" s="202">
        <v>56701192</v>
      </c>
      <c r="E41" s="202">
        <v>63998334</v>
      </c>
      <c r="F41" s="202">
        <v>69456511</v>
      </c>
      <c r="G41" s="202">
        <v>71039412</v>
      </c>
      <c r="H41" s="202">
        <v>74346677</v>
      </c>
      <c r="I41" s="202">
        <v>77430603</v>
      </c>
      <c r="J41" s="202">
        <v>79983008</v>
      </c>
      <c r="K41" s="202">
        <v>81537718</v>
      </c>
      <c r="L41" s="202">
        <v>86632503</v>
      </c>
      <c r="M41" s="202">
        <v>90044079</v>
      </c>
      <c r="N41" s="202">
        <v>95004390</v>
      </c>
      <c r="O41" s="202">
        <v>100443577</v>
      </c>
      <c r="P41" s="202">
        <v>99002219</v>
      </c>
      <c r="Q41" s="202">
        <v>103876738</v>
      </c>
      <c r="R41" s="202">
        <v>106156201</v>
      </c>
      <c r="S41" s="202">
        <v>110520191</v>
      </c>
      <c r="T41" s="202">
        <v>114451661</v>
      </c>
      <c r="U41" s="202">
        <v>114208367</v>
      </c>
      <c r="V41" s="202">
        <v>111875549</v>
      </c>
      <c r="W41" s="202">
        <v>114313014</v>
      </c>
      <c r="X41" s="202">
        <v>120543523</v>
      </c>
      <c r="Y41" s="202">
        <v>122922382</v>
      </c>
      <c r="Z41" s="202">
        <v>126578839</v>
      </c>
      <c r="AA41" s="202">
        <v>130164063</v>
      </c>
      <c r="AB41" s="202">
        <v>135499301</v>
      </c>
      <c r="AC41" s="202">
        <v>140972642</v>
      </c>
      <c r="AD41" s="202">
        <v>146661013</v>
      </c>
      <c r="AE41" s="202">
        <v>151681473</v>
      </c>
      <c r="AF41" s="202">
        <v>155828960</v>
      </c>
      <c r="AG41" s="202">
        <v>154459124</v>
      </c>
      <c r="AH41" s="202">
        <v>160039494</v>
      </c>
      <c r="AI41" s="202">
        <v>165616232</v>
      </c>
      <c r="AJ41" s="203" t="s">
        <v>29</v>
      </c>
      <c r="AK41" s="94"/>
    </row>
    <row r="42" spans="1:37" s="110" customFormat="1" ht="12.95" customHeight="1">
      <c r="A42" s="201" t="s">
        <v>30</v>
      </c>
      <c r="B42" s="370" t="s">
        <v>154</v>
      </c>
      <c r="C42" s="371"/>
      <c r="D42" s="105" t="s">
        <v>148</v>
      </c>
      <c r="E42" s="105" t="s">
        <v>148</v>
      </c>
      <c r="F42" s="105" t="s">
        <v>148</v>
      </c>
      <c r="G42" s="105" t="s">
        <v>148</v>
      </c>
      <c r="H42" s="105" t="s">
        <v>148</v>
      </c>
      <c r="I42" s="105" t="s">
        <v>148</v>
      </c>
      <c r="J42" s="105" t="s">
        <v>148</v>
      </c>
      <c r="K42" s="105" t="s">
        <v>148</v>
      </c>
      <c r="L42" s="105" t="s">
        <v>148</v>
      </c>
      <c r="M42" s="105" t="s">
        <v>148</v>
      </c>
      <c r="N42" s="105" t="s">
        <v>148</v>
      </c>
      <c r="O42" s="105" t="s">
        <v>148</v>
      </c>
      <c r="P42" s="105" t="s">
        <v>148</v>
      </c>
      <c r="Q42" s="105" t="s">
        <v>148</v>
      </c>
      <c r="R42" s="105" t="s">
        <v>148</v>
      </c>
      <c r="S42" s="105" t="s">
        <v>148</v>
      </c>
      <c r="T42" s="105" t="s">
        <v>148</v>
      </c>
      <c r="U42" s="205">
        <v>19130855</v>
      </c>
      <c r="V42" s="205">
        <v>22246409</v>
      </c>
      <c r="W42" s="205">
        <v>21834116</v>
      </c>
      <c r="X42" s="205">
        <v>22161061</v>
      </c>
      <c r="Y42" s="205">
        <v>23198677</v>
      </c>
      <c r="Z42" s="205">
        <v>22221242</v>
      </c>
      <c r="AA42" s="205">
        <v>22232414</v>
      </c>
      <c r="AB42" s="205">
        <v>23206810</v>
      </c>
      <c r="AC42" s="205">
        <v>24207301</v>
      </c>
      <c r="AD42" s="205">
        <v>24314092</v>
      </c>
      <c r="AE42" s="205">
        <v>23928454</v>
      </c>
      <c r="AF42" s="205">
        <v>24716896</v>
      </c>
      <c r="AG42" s="205">
        <v>24449738</v>
      </c>
      <c r="AH42" s="205">
        <v>24565006</v>
      </c>
      <c r="AI42" s="105" t="s">
        <v>299</v>
      </c>
      <c r="AJ42" s="203" t="s">
        <v>30</v>
      </c>
      <c r="AK42" s="95"/>
    </row>
    <row r="43" spans="1:37" s="110" customFormat="1" ht="12.95" customHeight="1">
      <c r="A43" s="201" t="s">
        <v>31</v>
      </c>
      <c r="B43" s="370" t="s">
        <v>126</v>
      </c>
      <c r="C43" s="371"/>
      <c r="D43" s="105" t="s">
        <v>148</v>
      </c>
      <c r="E43" s="105" t="s">
        <v>148</v>
      </c>
      <c r="F43" s="105" t="s">
        <v>148</v>
      </c>
      <c r="G43" s="105" t="s">
        <v>148</v>
      </c>
      <c r="H43" s="105" t="s">
        <v>148</v>
      </c>
      <c r="I43" s="105" t="s">
        <v>148</v>
      </c>
      <c r="J43" s="105" t="s">
        <v>148</v>
      </c>
      <c r="K43" s="105" t="s">
        <v>148</v>
      </c>
      <c r="L43" s="105" t="s">
        <v>148</v>
      </c>
      <c r="M43" s="105" t="s">
        <v>148</v>
      </c>
      <c r="N43" s="105" t="s">
        <v>148</v>
      </c>
      <c r="O43" s="105" t="s">
        <v>148</v>
      </c>
      <c r="P43" s="105" t="s">
        <v>148</v>
      </c>
      <c r="Q43" s="105" t="s">
        <v>148</v>
      </c>
      <c r="R43" s="105" t="s">
        <v>148</v>
      </c>
      <c r="S43" s="105" t="s">
        <v>148</v>
      </c>
      <c r="T43" s="105" t="s">
        <v>148</v>
      </c>
      <c r="U43" s="205">
        <v>48551767</v>
      </c>
      <c r="V43" s="205">
        <v>46951208</v>
      </c>
      <c r="W43" s="205">
        <v>46768582</v>
      </c>
      <c r="X43" s="205">
        <v>50813610</v>
      </c>
      <c r="Y43" s="205">
        <v>50037604</v>
      </c>
      <c r="Z43" s="205">
        <v>52765580</v>
      </c>
      <c r="AA43" s="205">
        <v>53340028</v>
      </c>
      <c r="AB43" s="205">
        <v>55371586</v>
      </c>
      <c r="AC43" s="205">
        <v>57420971</v>
      </c>
      <c r="AD43" s="205">
        <v>59009349</v>
      </c>
      <c r="AE43" s="205">
        <v>60382472</v>
      </c>
      <c r="AF43" s="205">
        <v>62015174</v>
      </c>
      <c r="AG43" s="205">
        <v>62616210</v>
      </c>
      <c r="AH43" s="205">
        <v>64554411</v>
      </c>
      <c r="AI43" s="105" t="s">
        <v>299</v>
      </c>
      <c r="AJ43" s="203" t="s">
        <v>31</v>
      </c>
      <c r="AK43" s="95"/>
    </row>
    <row r="44" spans="1:37" s="110" customFormat="1" ht="12.95" customHeight="1">
      <c r="A44" s="201" t="s">
        <v>32</v>
      </c>
      <c r="B44" s="370" t="s">
        <v>256</v>
      </c>
      <c r="C44" s="371"/>
      <c r="D44" s="105" t="s">
        <v>148</v>
      </c>
      <c r="E44" s="105" t="s">
        <v>148</v>
      </c>
      <c r="F44" s="105" t="s">
        <v>148</v>
      </c>
      <c r="G44" s="105" t="s">
        <v>148</v>
      </c>
      <c r="H44" s="105" t="s">
        <v>148</v>
      </c>
      <c r="I44" s="105" t="s">
        <v>148</v>
      </c>
      <c r="J44" s="105" t="s">
        <v>148</v>
      </c>
      <c r="K44" s="105" t="s">
        <v>148</v>
      </c>
      <c r="L44" s="105" t="s">
        <v>148</v>
      </c>
      <c r="M44" s="105" t="s">
        <v>148</v>
      </c>
      <c r="N44" s="105" t="s">
        <v>148</v>
      </c>
      <c r="O44" s="105" t="s">
        <v>148</v>
      </c>
      <c r="P44" s="105" t="s">
        <v>148</v>
      </c>
      <c r="Q44" s="105" t="s">
        <v>148</v>
      </c>
      <c r="R44" s="105" t="s">
        <v>148</v>
      </c>
      <c r="S44" s="105" t="s">
        <v>148</v>
      </c>
      <c r="T44" s="105" t="s">
        <v>148</v>
      </c>
      <c r="U44" s="205">
        <v>28217339</v>
      </c>
      <c r="V44" s="205">
        <v>24905022</v>
      </c>
      <c r="W44" s="205">
        <v>26428127</v>
      </c>
      <c r="X44" s="205">
        <v>26738788</v>
      </c>
      <c r="Y44" s="205">
        <v>28825250</v>
      </c>
      <c r="Z44" s="205">
        <v>30594702</v>
      </c>
      <c r="AA44" s="205">
        <v>31232523</v>
      </c>
      <c r="AB44" s="205">
        <v>33251073</v>
      </c>
      <c r="AC44" s="205">
        <v>34716393</v>
      </c>
      <c r="AD44" s="205">
        <v>36637168</v>
      </c>
      <c r="AE44" s="205">
        <v>38559681</v>
      </c>
      <c r="AF44" s="205">
        <v>39608732</v>
      </c>
      <c r="AG44" s="205">
        <v>40959767</v>
      </c>
      <c r="AH44" s="205">
        <v>42649933</v>
      </c>
      <c r="AI44" s="105" t="s">
        <v>299</v>
      </c>
      <c r="AJ44" s="203" t="s">
        <v>32</v>
      </c>
      <c r="AK44" s="95"/>
    </row>
    <row r="45" spans="1:37" s="110" customFormat="1" ht="12.95" customHeight="1">
      <c r="A45" s="201" t="s">
        <v>33</v>
      </c>
      <c r="B45" s="207" t="s">
        <v>153</v>
      </c>
      <c r="C45" s="220" t="s">
        <v>257</v>
      </c>
      <c r="D45" s="105" t="s">
        <v>148</v>
      </c>
      <c r="E45" s="105" t="s">
        <v>148</v>
      </c>
      <c r="F45" s="105" t="s">
        <v>148</v>
      </c>
      <c r="G45" s="105" t="s">
        <v>148</v>
      </c>
      <c r="H45" s="105" t="s">
        <v>148</v>
      </c>
      <c r="I45" s="105" t="s">
        <v>148</v>
      </c>
      <c r="J45" s="105" t="s">
        <v>148</v>
      </c>
      <c r="K45" s="105" t="s">
        <v>148</v>
      </c>
      <c r="L45" s="105" t="s">
        <v>148</v>
      </c>
      <c r="M45" s="105" t="s">
        <v>148</v>
      </c>
      <c r="N45" s="105" t="s">
        <v>148</v>
      </c>
      <c r="O45" s="105" t="s">
        <v>148</v>
      </c>
      <c r="P45" s="105" t="s">
        <v>148</v>
      </c>
      <c r="Q45" s="105" t="s">
        <v>148</v>
      </c>
      <c r="R45" s="105" t="s">
        <v>148</v>
      </c>
      <c r="S45" s="105" t="s">
        <v>148</v>
      </c>
      <c r="T45" s="105" t="s">
        <v>148</v>
      </c>
      <c r="U45" s="205">
        <v>20492059</v>
      </c>
      <c r="V45" s="205">
        <v>18126437</v>
      </c>
      <c r="W45" s="205">
        <v>19266163</v>
      </c>
      <c r="X45" s="205">
        <v>19333541</v>
      </c>
      <c r="Y45" s="205">
        <v>20970699</v>
      </c>
      <c r="Z45" s="205">
        <v>21812641</v>
      </c>
      <c r="AA45" s="205">
        <v>21691179</v>
      </c>
      <c r="AB45" s="205">
        <v>22981486</v>
      </c>
      <c r="AC45" s="205">
        <v>22944422</v>
      </c>
      <c r="AD45" s="205">
        <v>26159070</v>
      </c>
      <c r="AE45" s="205">
        <v>27931910</v>
      </c>
      <c r="AF45" s="205">
        <v>28637194</v>
      </c>
      <c r="AG45" s="205">
        <v>29788044</v>
      </c>
      <c r="AH45" s="105" t="s">
        <v>299</v>
      </c>
      <c r="AI45" s="105" t="s">
        <v>299</v>
      </c>
      <c r="AJ45" s="203" t="s">
        <v>33</v>
      </c>
      <c r="AK45" s="95"/>
    </row>
    <row r="46" spans="1:37" s="110" customFormat="1" ht="12.95" customHeight="1">
      <c r="A46" s="201" t="s">
        <v>34</v>
      </c>
      <c r="B46" s="207"/>
      <c r="C46" s="220" t="s">
        <v>155</v>
      </c>
      <c r="D46" s="105" t="s">
        <v>148</v>
      </c>
      <c r="E46" s="105" t="s">
        <v>148</v>
      </c>
      <c r="F46" s="105" t="s">
        <v>148</v>
      </c>
      <c r="G46" s="105" t="s">
        <v>148</v>
      </c>
      <c r="H46" s="105" t="s">
        <v>148</v>
      </c>
      <c r="I46" s="105" t="s">
        <v>148</v>
      </c>
      <c r="J46" s="105" t="s">
        <v>148</v>
      </c>
      <c r="K46" s="105" t="s">
        <v>148</v>
      </c>
      <c r="L46" s="105" t="s">
        <v>148</v>
      </c>
      <c r="M46" s="105" t="s">
        <v>148</v>
      </c>
      <c r="N46" s="105" t="s">
        <v>148</v>
      </c>
      <c r="O46" s="105" t="s">
        <v>148</v>
      </c>
      <c r="P46" s="105" t="s">
        <v>148</v>
      </c>
      <c r="Q46" s="105" t="s">
        <v>148</v>
      </c>
      <c r="R46" s="105" t="s">
        <v>148</v>
      </c>
      <c r="S46" s="105" t="s">
        <v>148</v>
      </c>
      <c r="T46" s="105" t="s">
        <v>148</v>
      </c>
      <c r="U46" s="205">
        <v>2671789</v>
      </c>
      <c r="V46" s="205">
        <v>2643272</v>
      </c>
      <c r="W46" s="205">
        <v>2652227</v>
      </c>
      <c r="X46" s="205">
        <v>2730763</v>
      </c>
      <c r="Y46" s="205">
        <v>2918559</v>
      </c>
      <c r="Z46" s="205">
        <v>3223446</v>
      </c>
      <c r="AA46" s="205">
        <v>3394154</v>
      </c>
      <c r="AB46" s="205">
        <v>3960526</v>
      </c>
      <c r="AC46" s="205">
        <v>4097840</v>
      </c>
      <c r="AD46" s="205">
        <v>3892461</v>
      </c>
      <c r="AE46" s="205">
        <v>4005777</v>
      </c>
      <c r="AF46" s="205">
        <v>4731670</v>
      </c>
      <c r="AG46" s="205">
        <v>4748396</v>
      </c>
      <c r="AH46" s="105" t="s">
        <v>299</v>
      </c>
      <c r="AI46" s="105" t="s">
        <v>299</v>
      </c>
      <c r="AJ46" s="203" t="s">
        <v>34</v>
      </c>
      <c r="AK46" s="95"/>
    </row>
    <row r="47" spans="1:37" s="110" customFormat="1" ht="12.95" customHeight="1">
      <c r="A47" s="201" t="s">
        <v>35</v>
      </c>
      <c r="B47" s="207"/>
      <c r="C47" s="220" t="s">
        <v>258</v>
      </c>
      <c r="D47" s="105" t="s">
        <v>148</v>
      </c>
      <c r="E47" s="105" t="s">
        <v>148</v>
      </c>
      <c r="F47" s="105" t="s">
        <v>148</v>
      </c>
      <c r="G47" s="105" t="s">
        <v>148</v>
      </c>
      <c r="H47" s="105" t="s">
        <v>148</v>
      </c>
      <c r="I47" s="105" t="s">
        <v>148</v>
      </c>
      <c r="J47" s="105" t="s">
        <v>148</v>
      </c>
      <c r="K47" s="105" t="s">
        <v>148</v>
      </c>
      <c r="L47" s="105" t="s">
        <v>148</v>
      </c>
      <c r="M47" s="105" t="s">
        <v>148</v>
      </c>
      <c r="N47" s="105" t="s">
        <v>148</v>
      </c>
      <c r="O47" s="105" t="s">
        <v>148</v>
      </c>
      <c r="P47" s="105" t="s">
        <v>148</v>
      </c>
      <c r="Q47" s="105" t="s">
        <v>148</v>
      </c>
      <c r="R47" s="105" t="s">
        <v>148</v>
      </c>
      <c r="S47" s="105" t="s">
        <v>148</v>
      </c>
      <c r="T47" s="105" t="s">
        <v>148</v>
      </c>
      <c r="U47" s="205">
        <v>5053491</v>
      </c>
      <c r="V47" s="205">
        <v>4135313</v>
      </c>
      <c r="W47" s="205">
        <v>4509737</v>
      </c>
      <c r="X47" s="205">
        <v>4674484</v>
      </c>
      <c r="Y47" s="205">
        <v>4935992</v>
      </c>
      <c r="Z47" s="205">
        <v>5558615</v>
      </c>
      <c r="AA47" s="205">
        <v>6147190</v>
      </c>
      <c r="AB47" s="205">
        <v>6309061</v>
      </c>
      <c r="AC47" s="205">
        <v>7674131</v>
      </c>
      <c r="AD47" s="205">
        <v>6585637</v>
      </c>
      <c r="AE47" s="205">
        <v>6621994</v>
      </c>
      <c r="AF47" s="205">
        <v>6239868</v>
      </c>
      <c r="AG47" s="205">
        <v>6423327</v>
      </c>
      <c r="AH47" s="105" t="s">
        <v>299</v>
      </c>
      <c r="AI47" s="105" t="s">
        <v>299</v>
      </c>
      <c r="AJ47" s="203" t="s">
        <v>35</v>
      </c>
      <c r="AK47" s="95"/>
    </row>
    <row r="48" spans="1:37" s="110" customFormat="1" ht="12.95" customHeight="1">
      <c r="A48" s="201" t="s">
        <v>36</v>
      </c>
      <c r="B48" s="370" t="s">
        <v>156</v>
      </c>
      <c r="C48" s="371"/>
      <c r="D48" s="105" t="s">
        <v>148</v>
      </c>
      <c r="E48" s="105" t="s">
        <v>148</v>
      </c>
      <c r="F48" s="105" t="s">
        <v>148</v>
      </c>
      <c r="G48" s="105" t="s">
        <v>148</v>
      </c>
      <c r="H48" s="105" t="s">
        <v>148</v>
      </c>
      <c r="I48" s="105" t="s">
        <v>148</v>
      </c>
      <c r="J48" s="105" t="s">
        <v>148</v>
      </c>
      <c r="K48" s="105" t="s">
        <v>148</v>
      </c>
      <c r="L48" s="105" t="s">
        <v>148</v>
      </c>
      <c r="M48" s="105" t="s">
        <v>148</v>
      </c>
      <c r="N48" s="105" t="s">
        <v>148</v>
      </c>
      <c r="O48" s="105" t="s">
        <v>148</v>
      </c>
      <c r="P48" s="105" t="s">
        <v>148</v>
      </c>
      <c r="Q48" s="105" t="s">
        <v>148</v>
      </c>
      <c r="R48" s="105" t="s">
        <v>148</v>
      </c>
      <c r="S48" s="105" t="s">
        <v>148</v>
      </c>
      <c r="T48" s="105" t="s">
        <v>148</v>
      </c>
      <c r="U48" s="205">
        <v>18308406</v>
      </c>
      <c r="V48" s="205">
        <v>17772910</v>
      </c>
      <c r="W48" s="205">
        <v>19282189</v>
      </c>
      <c r="X48" s="205">
        <v>20830064</v>
      </c>
      <c r="Y48" s="205">
        <v>20860851</v>
      </c>
      <c r="Z48" s="205">
        <v>20997315</v>
      </c>
      <c r="AA48" s="205">
        <v>23359098</v>
      </c>
      <c r="AB48" s="205">
        <v>23669832</v>
      </c>
      <c r="AC48" s="205">
        <v>24627977</v>
      </c>
      <c r="AD48" s="205">
        <v>26700404</v>
      </c>
      <c r="AE48" s="205">
        <v>28810866</v>
      </c>
      <c r="AF48" s="205">
        <v>29488158</v>
      </c>
      <c r="AG48" s="205">
        <v>26433409</v>
      </c>
      <c r="AH48" s="205">
        <v>28270144</v>
      </c>
      <c r="AI48" s="105" t="s">
        <v>299</v>
      </c>
      <c r="AJ48" s="203" t="s">
        <v>36</v>
      </c>
      <c r="AK48" s="95"/>
    </row>
    <row r="49" spans="1:37" s="93" customFormat="1" ht="12.95" customHeight="1">
      <c r="A49" s="201" t="s">
        <v>37</v>
      </c>
      <c r="B49" s="368" t="s">
        <v>259</v>
      </c>
      <c r="C49" s="369"/>
      <c r="D49" s="208">
        <v>43080745</v>
      </c>
      <c r="E49" s="208">
        <v>47399016</v>
      </c>
      <c r="F49" s="208">
        <v>49241734</v>
      </c>
      <c r="G49" s="208">
        <v>51756779</v>
      </c>
      <c r="H49" s="208">
        <v>53640137</v>
      </c>
      <c r="I49" s="208">
        <v>55560927</v>
      </c>
      <c r="J49" s="208">
        <v>56643421</v>
      </c>
      <c r="K49" s="208">
        <v>58327696</v>
      </c>
      <c r="L49" s="208">
        <v>59717193</v>
      </c>
      <c r="M49" s="208">
        <v>61422174</v>
      </c>
      <c r="N49" s="208">
        <v>63579905</v>
      </c>
      <c r="O49" s="208">
        <v>66130565</v>
      </c>
      <c r="P49" s="208">
        <v>67143788</v>
      </c>
      <c r="Q49" s="208">
        <v>68116525</v>
      </c>
      <c r="R49" s="208">
        <v>68843351</v>
      </c>
      <c r="S49" s="208">
        <v>69338355</v>
      </c>
      <c r="T49" s="208">
        <v>71233992</v>
      </c>
      <c r="U49" s="208">
        <v>73698664</v>
      </c>
      <c r="V49" s="208">
        <v>75893124</v>
      </c>
      <c r="W49" s="208">
        <v>78540756</v>
      </c>
      <c r="X49" s="208">
        <v>81097061</v>
      </c>
      <c r="Y49" s="208">
        <v>83255643</v>
      </c>
      <c r="Z49" s="208">
        <v>86773730</v>
      </c>
      <c r="AA49" s="208">
        <v>89976107</v>
      </c>
      <c r="AB49" s="208">
        <v>93127131</v>
      </c>
      <c r="AC49" s="208">
        <v>96428625</v>
      </c>
      <c r="AD49" s="208">
        <v>100645602</v>
      </c>
      <c r="AE49" s="208">
        <v>104723868</v>
      </c>
      <c r="AF49" s="208">
        <v>109292007</v>
      </c>
      <c r="AG49" s="208">
        <v>110794897</v>
      </c>
      <c r="AH49" s="208">
        <v>114775748</v>
      </c>
      <c r="AI49" s="208">
        <v>121059653</v>
      </c>
      <c r="AJ49" s="203" t="s">
        <v>37</v>
      </c>
      <c r="AK49" s="94"/>
    </row>
    <row r="50" spans="1:37" s="110" customFormat="1" ht="12.95" customHeight="1">
      <c r="A50" s="201" t="s">
        <v>54</v>
      </c>
      <c r="B50" s="370" t="s">
        <v>263</v>
      </c>
      <c r="C50" s="371"/>
      <c r="D50" s="105" t="s">
        <v>148</v>
      </c>
      <c r="E50" s="105" t="s">
        <v>148</v>
      </c>
      <c r="F50" s="105" t="s">
        <v>148</v>
      </c>
      <c r="G50" s="105" t="s">
        <v>148</v>
      </c>
      <c r="H50" s="105" t="s">
        <v>148</v>
      </c>
      <c r="I50" s="105" t="s">
        <v>148</v>
      </c>
      <c r="J50" s="105" t="s">
        <v>148</v>
      </c>
      <c r="K50" s="105" t="s">
        <v>148</v>
      </c>
      <c r="L50" s="105" t="s">
        <v>148</v>
      </c>
      <c r="M50" s="105" t="s">
        <v>148</v>
      </c>
      <c r="N50" s="105" t="s">
        <v>148</v>
      </c>
      <c r="O50" s="105" t="s">
        <v>148</v>
      </c>
      <c r="P50" s="105" t="s">
        <v>148</v>
      </c>
      <c r="Q50" s="105" t="s">
        <v>148</v>
      </c>
      <c r="R50" s="105" t="s">
        <v>148</v>
      </c>
      <c r="S50" s="105" t="s">
        <v>148</v>
      </c>
      <c r="T50" s="105" t="s">
        <v>148</v>
      </c>
      <c r="U50" s="205">
        <v>57817154</v>
      </c>
      <c r="V50" s="205">
        <v>60349376</v>
      </c>
      <c r="W50" s="205">
        <v>62586807</v>
      </c>
      <c r="X50" s="205">
        <v>64430601</v>
      </c>
      <c r="Y50" s="205">
        <v>66398933</v>
      </c>
      <c r="Z50" s="205">
        <v>69033529</v>
      </c>
      <c r="AA50" s="205">
        <v>72055982</v>
      </c>
      <c r="AB50" s="205">
        <v>74521278</v>
      </c>
      <c r="AC50" s="205">
        <v>77729377</v>
      </c>
      <c r="AD50" s="205">
        <v>81695938</v>
      </c>
      <c r="AE50" s="205">
        <v>84926662</v>
      </c>
      <c r="AF50" s="205">
        <v>88759217</v>
      </c>
      <c r="AG50" s="205">
        <v>91813797</v>
      </c>
      <c r="AH50" s="205">
        <v>95355947</v>
      </c>
      <c r="AI50" s="105" t="s">
        <v>299</v>
      </c>
      <c r="AJ50" s="203" t="s">
        <v>54</v>
      </c>
      <c r="AK50" s="95"/>
    </row>
    <row r="51" spans="1:37" s="110" customFormat="1" ht="12.95" customHeight="1">
      <c r="A51" s="201" t="s">
        <v>55</v>
      </c>
      <c r="B51" s="370" t="s">
        <v>118</v>
      </c>
      <c r="C51" s="371"/>
      <c r="D51" s="105" t="s">
        <v>148</v>
      </c>
      <c r="E51" s="105" t="s">
        <v>148</v>
      </c>
      <c r="F51" s="105" t="s">
        <v>148</v>
      </c>
      <c r="G51" s="105" t="s">
        <v>148</v>
      </c>
      <c r="H51" s="105" t="s">
        <v>148</v>
      </c>
      <c r="I51" s="105" t="s">
        <v>148</v>
      </c>
      <c r="J51" s="105" t="s">
        <v>148</v>
      </c>
      <c r="K51" s="105" t="s">
        <v>148</v>
      </c>
      <c r="L51" s="105" t="s">
        <v>148</v>
      </c>
      <c r="M51" s="105" t="s">
        <v>148</v>
      </c>
      <c r="N51" s="105" t="s">
        <v>148</v>
      </c>
      <c r="O51" s="105" t="s">
        <v>148</v>
      </c>
      <c r="P51" s="105" t="s">
        <v>148</v>
      </c>
      <c r="Q51" s="105" t="s">
        <v>148</v>
      </c>
      <c r="R51" s="105" t="s">
        <v>148</v>
      </c>
      <c r="S51" s="105" t="s">
        <v>148</v>
      </c>
      <c r="T51" s="105" t="s">
        <v>148</v>
      </c>
      <c r="U51" s="205">
        <v>20022814</v>
      </c>
      <c r="V51" s="205">
        <v>20843829</v>
      </c>
      <c r="W51" s="205">
        <v>21307212</v>
      </c>
      <c r="X51" s="205">
        <v>21687584</v>
      </c>
      <c r="Y51" s="205">
        <v>22385756</v>
      </c>
      <c r="Z51" s="205">
        <v>23199064</v>
      </c>
      <c r="AA51" s="205">
        <v>23771574</v>
      </c>
      <c r="AB51" s="205">
        <v>24296374</v>
      </c>
      <c r="AC51" s="205">
        <v>25413002</v>
      </c>
      <c r="AD51" s="205">
        <v>26733624</v>
      </c>
      <c r="AE51" s="205">
        <v>27930539</v>
      </c>
      <c r="AF51" s="205">
        <v>29348295</v>
      </c>
      <c r="AG51" s="205">
        <v>30756510</v>
      </c>
      <c r="AH51" s="205">
        <v>32019819</v>
      </c>
      <c r="AI51" s="105" t="s">
        <v>299</v>
      </c>
      <c r="AJ51" s="203" t="s">
        <v>55</v>
      </c>
      <c r="AK51" s="95"/>
    </row>
    <row r="52" spans="1:37" s="110" customFormat="1" ht="12.95" customHeight="1">
      <c r="A52" s="201" t="s">
        <v>84</v>
      </c>
      <c r="B52" s="370" t="s">
        <v>135</v>
      </c>
      <c r="C52" s="371"/>
      <c r="D52" s="105" t="s">
        <v>148</v>
      </c>
      <c r="E52" s="105" t="s">
        <v>148</v>
      </c>
      <c r="F52" s="105" t="s">
        <v>148</v>
      </c>
      <c r="G52" s="105" t="s">
        <v>148</v>
      </c>
      <c r="H52" s="105" t="s">
        <v>148</v>
      </c>
      <c r="I52" s="105" t="s">
        <v>148</v>
      </c>
      <c r="J52" s="105" t="s">
        <v>148</v>
      </c>
      <c r="K52" s="105" t="s">
        <v>148</v>
      </c>
      <c r="L52" s="105" t="s">
        <v>148</v>
      </c>
      <c r="M52" s="105" t="s">
        <v>148</v>
      </c>
      <c r="N52" s="105" t="s">
        <v>148</v>
      </c>
      <c r="O52" s="105" t="s">
        <v>148</v>
      </c>
      <c r="P52" s="105" t="s">
        <v>148</v>
      </c>
      <c r="Q52" s="105" t="s">
        <v>148</v>
      </c>
      <c r="R52" s="105" t="s">
        <v>148</v>
      </c>
      <c r="S52" s="105" t="s">
        <v>148</v>
      </c>
      <c r="T52" s="105" t="s">
        <v>148</v>
      </c>
      <c r="U52" s="205">
        <v>14472463</v>
      </c>
      <c r="V52" s="205">
        <v>15133389</v>
      </c>
      <c r="W52" s="205">
        <v>15739483</v>
      </c>
      <c r="X52" s="205">
        <v>16394834</v>
      </c>
      <c r="Y52" s="205">
        <v>16762625</v>
      </c>
      <c r="Z52" s="205">
        <v>17596254</v>
      </c>
      <c r="AA52" s="205">
        <v>18400452</v>
      </c>
      <c r="AB52" s="205">
        <v>19104388</v>
      </c>
      <c r="AC52" s="205">
        <v>19964788</v>
      </c>
      <c r="AD52" s="205">
        <v>20713887</v>
      </c>
      <c r="AE52" s="205">
        <v>21223654</v>
      </c>
      <c r="AF52" s="205">
        <v>22140639</v>
      </c>
      <c r="AG52" s="205">
        <v>22325976</v>
      </c>
      <c r="AH52" s="205">
        <v>23125315</v>
      </c>
      <c r="AI52" s="105" t="s">
        <v>299</v>
      </c>
      <c r="AJ52" s="203" t="s">
        <v>84</v>
      </c>
      <c r="AK52" s="95"/>
    </row>
    <row r="53" spans="1:37" s="110" customFormat="1" ht="12.95" customHeight="1">
      <c r="A53" s="201" t="s">
        <v>85</v>
      </c>
      <c r="B53" s="370" t="s">
        <v>131</v>
      </c>
      <c r="C53" s="371"/>
      <c r="D53" s="105" t="s">
        <v>148</v>
      </c>
      <c r="E53" s="105" t="s">
        <v>148</v>
      </c>
      <c r="F53" s="105" t="s">
        <v>148</v>
      </c>
      <c r="G53" s="105" t="s">
        <v>148</v>
      </c>
      <c r="H53" s="105" t="s">
        <v>148</v>
      </c>
      <c r="I53" s="105" t="s">
        <v>148</v>
      </c>
      <c r="J53" s="105" t="s">
        <v>148</v>
      </c>
      <c r="K53" s="105" t="s">
        <v>148</v>
      </c>
      <c r="L53" s="105" t="s">
        <v>148</v>
      </c>
      <c r="M53" s="105" t="s">
        <v>148</v>
      </c>
      <c r="N53" s="105" t="s">
        <v>148</v>
      </c>
      <c r="O53" s="105" t="s">
        <v>148</v>
      </c>
      <c r="P53" s="105" t="s">
        <v>148</v>
      </c>
      <c r="Q53" s="105" t="s">
        <v>148</v>
      </c>
      <c r="R53" s="105" t="s">
        <v>148</v>
      </c>
      <c r="S53" s="105" t="s">
        <v>148</v>
      </c>
      <c r="T53" s="105" t="s">
        <v>148</v>
      </c>
      <c r="U53" s="205">
        <v>23321877</v>
      </c>
      <c r="V53" s="205">
        <v>24372158</v>
      </c>
      <c r="W53" s="205">
        <v>25540112</v>
      </c>
      <c r="X53" s="205">
        <v>26348183</v>
      </c>
      <c r="Y53" s="205">
        <v>27250552</v>
      </c>
      <c r="Z53" s="205">
        <v>28238211</v>
      </c>
      <c r="AA53" s="205">
        <v>29883956</v>
      </c>
      <c r="AB53" s="205">
        <v>31120516</v>
      </c>
      <c r="AC53" s="205">
        <v>32351587</v>
      </c>
      <c r="AD53" s="205">
        <v>34248427</v>
      </c>
      <c r="AE53" s="205">
        <v>35772469</v>
      </c>
      <c r="AF53" s="205">
        <v>37270283</v>
      </c>
      <c r="AG53" s="205">
        <v>38731311</v>
      </c>
      <c r="AH53" s="205">
        <v>40210813</v>
      </c>
      <c r="AI53" s="105" t="s">
        <v>299</v>
      </c>
      <c r="AJ53" s="203" t="s">
        <v>85</v>
      </c>
      <c r="AK53" s="95"/>
    </row>
    <row r="54" spans="1:37" s="110" customFormat="1" ht="12.95" customHeight="1">
      <c r="A54" s="201" t="s">
        <v>86</v>
      </c>
      <c r="B54" s="207" t="s">
        <v>153</v>
      </c>
      <c r="C54" s="220" t="s">
        <v>157</v>
      </c>
      <c r="D54" s="105" t="s">
        <v>148</v>
      </c>
      <c r="E54" s="105" t="s">
        <v>148</v>
      </c>
      <c r="F54" s="105" t="s">
        <v>148</v>
      </c>
      <c r="G54" s="105" t="s">
        <v>148</v>
      </c>
      <c r="H54" s="105" t="s">
        <v>148</v>
      </c>
      <c r="I54" s="105" t="s">
        <v>148</v>
      </c>
      <c r="J54" s="105" t="s">
        <v>148</v>
      </c>
      <c r="K54" s="105" t="s">
        <v>148</v>
      </c>
      <c r="L54" s="105" t="s">
        <v>148</v>
      </c>
      <c r="M54" s="105" t="s">
        <v>148</v>
      </c>
      <c r="N54" s="105" t="s">
        <v>148</v>
      </c>
      <c r="O54" s="105" t="s">
        <v>148</v>
      </c>
      <c r="P54" s="105" t="s">
        <v>148</v>
      </c>
      <c r="Q54" s="105" t="s">
        <v>148</v>
      </c>
      <c r="R54" s="105" t="s">
        <v>148</v>
      </c>
      <c r="S54" s="105" t="s">
        <v>148</v>
      </c>
      <c r="T54" s="105" t="s">
        <v>148</v>
      </c>
      <c r="U54" s="205">
        <v>17638669</v>
      </c>
      <c r="V54" s="205">
        <v>18409598</v>
      </c>
      <c r="W54" s="205">
        <v>19321860</v>
      </c>
      <c r="X54" s="205">
        <v>19777961</v>
      </c>
      <c r="Y54" s="205">
        <v>20294295</v>
      </c>
      <c r="Z54" s="205">
        <v>21028479</v>
      </c>
      <c r="AA54" s="205">
        <v>22173465</v>
      </c>
      <c r="AB54" s="205">
        <v>22929039</v>
      </c>
      <c r="AC54" s="205">
        <v>23620897</v>
      </c>
      <c r="AD54" s="205">
        <v>24933529</v>
      </c>
      <c r="AE54" s="205">
        <v>26161443</v>
      </c>
      <c r="AF54" s="205">
        <v>27196446</v>
      </c>
      <c r="AG54" s="205">
        <v>28219678</v>
      </c>
      <c r="AH54" s="105" t="s">
        <v>299</v>
      </c>
      <c r="AI54" s="105" t="s">
        <v>299</v>
      </c>
      <c r="AJ54" s="203" t="s">
        <v>86</v>
      </c>
      <c r="AK54" s="95"/>
    </row>
    <row r="55" spans="1:37" s="110" customFormat="1" ht="12.95" customHeight="1">
      <c r="A55" s="201" t="s">
        <v>87</v>
      </c>
      <c r="B55" s="207"/>
      <c r="C55" s="220" t="s">
        <v>158</v>
      </c>
      <c r="D55" s="105" t="s">
        <v>148</v>
      </c>
      <c r="E55" s="105" t="s">
        <v>148</v>
      </c>
      <c r="F55" s="105" t="s">
        <v>148</v>
      </c>
      <c r="G55" s="105" t="s">
        <v>148</v>
      </c>
      <c r="H55" s="105" t="s">
        <v>148</v>
      </c>
      <c r="I55" s="105" t="s">
        <v>148</v>
      </c>
      <c r="J55" s="105" t="s">
        <v>148</v>
      </c>
      <c r="K55" s="105" t="s">
        <v>148</v>
      </c>
      <c r="L55" s="105" t="s">
        <v>148</v>
      </c>
      <c r="M55" s="105" t="s">
        <v>148</v>
      </c>
      <c r="N55" s="105" t="s">
        <v>148</v>
      </c>
      <c r="O55" s="105" t="s">
        <v>148</v>
      </c>
      <c r="P55" s="105" t="s">
        <v>148</v>
      </c>
      <c r="Q55" s="105" t="s">
        <v>148</v>
      </c>
      <c r="R55" s="105" t="s">
        <v>148</v>
      </c>
      <c r="S55" s="105" t="s">
        <v>148</v>
      </c>
      <c r="T55" s="105" t="s">
        <v>148</v>
      </c>
      <c r="U55" s="205">
        <v>5683208</v>
      </c>
      <c r="V55" s="205">
        <v>5962560</v>
      </c>
      <c r="W55" s="205">
        <v>6218252</v>
      </c>
      <c r="X55" s="205">
        <v>6570222</v>
      </c>
      <c r="Y55" s="205">
        <v>6956257</v>
      </c>
      <c r="Z55" s="205">
        <v>7209732</v>
      </c>
      <c r="AA55" s="205">
        <v>7710491</v>
      </c>
      <c r="AB55" s="205">
        <v>8191477</v>
      </c>
      <c r="AC55" s="205">
        <v>8730690</v>
      </c>
      <c r="AD55" s="205">
        <v>9314898</v>
      </c>
      <c r="AE55" s="205">
        <v>9611026</v>
      </c>
      <c r="AF55" s="205">
        <v>10073837</v>
      </c>
      <c r="AG55" s="205">
        <v>10511633</v>
      </c>
      <c r="AH55" s="105" t="s">
        <v>299</v>
      </c>
      <c r="AI55" s="105" t="s">
        <v>299</v>
      </c>
      <c r="AJ55" s="203" t="s">
        <v>87</v>
      </c>
      <c r="AK55" s="95"/>
    </row>
    <row r="56" spans="1:37" s="110" customFormat="1" ht="12.95" customHeight="1">
      <c r="A56" s="201" t="s">
        <v>88</v>
      </c>
      <c r="B56" s="370" t="s">
        <v>211</v>
      </c>
      <c r="C56" s="371"/>
      <c r="D56" s="105" t="s">
        <v>148</v>
      </c>
      <c r="E56" s="105" t="s">
        <v>148</v>
      </c>
      <c r="F56" s="105" t="s">
        <v>148</v>
      </c>
      <c r="G56" s="105" t="s">
        <v>148</v>
      </c>
      <c r="H56" s="105" t="s">
        <v>148</v>
      </c>
      <c r="I56" s="105" t="s">
        <v>148</v>
      </c>
      <c r="J56" s="105" t="s">
        <v>148</v>
      </c>
      <c r="K56" s="105" t="s">
        <v>148</v>
      </c>
      <c r="L56" s="105" t="s">
        <v>148</v>
      </c>
      <c r="M56" s="105" t="s">
        <v>148</v>
      </c>
      <c r="N56" s="105" t="s">
        <v>148</v>
      </c>
      <c r="O56" s="105" t="s">
        <v>148</v>
      </c>
      <c r="P56" s="105" t="s">
        <v>148</v>
      </c>
      <c r="Q56" s="105" t="s">
        <v>148</v>
      </c>
      <c r="R56" s="105" t="s">
        <v>148</v>
      </c>
      <c r="S56" s="105" t="s">
        <v>148</v>
      </c>
      <c r="T56" s="105" t="s">
        <v>148</v>
      </c>
      <c r="U56" s="205">
        <v>15881510</v>
      </c>
      <c r="V56" s="205">
        <v>15543748</v>
      </c>
      <c r="W56" s="205">
        <v>15953949</v>
      </c>
      <c r="X56" s="205">
        <v>16666460</v>
      </c>
      <c r="Y56" s="205">
        <v>16856710</v>
      </c>
      <c r="Z56" s="205">
        <v>17740201</v>
      </c>
      <c r="AA56" s="205">
        <v>17920125</v>
      </c>
      <c r="AB56" s="205">
        <v>18605853</v>
      </c>
      <c r="AC56" s="205">
        <v>18699248</v>
      </c>
      <c r="AD56" s="205">
        <v>18949664</v>
      </c>
      <c r="AE56" s="205">
        <v>19797206</v>
      </c>
      <c r="AF56" s="205">
        <v>20532790</v>
      </c>
      <c r="AG56" s="205">
        <v>18981100</v>
      </c>
      <c r="AH56" s="205">
        <v>19419801</v>
      </c>
      <c r="AI56" s="105" t="s">
        <v>299</v>
      </c>
      <c r="AJ56" s="203" t="s">
        <v>88</v>
      </c>
      <c r="AK56" s="95"/>
    </row>
    <row r="57" spans="1:37" s="110" customFormat="1" ht="12.95" customHeight="1">
      <c r="A57" s="201" t="s">
        <v>89</v>
      </c>
      <c r="B57" s="370" t="s">
        <v>119</v>
      </c>
      <c r="C57" s="371"/>
      <c r="D57" s="105" t="s">
        <v>148</v>
      </c>
      <c r="E57" s="105" t="s">
        <v>148</v>
      </c>
      <c r="F57" s="105" t="s">
        <v>148</v>
      </c>
      <c r="G57" s="105" t="s">
        <v>148</v>
      </c>
      <c r="H57" s="105" t="s">
        <v>148</v>
      </c>
      <c r="I57" s="105" t="s">
        <v>148</v>
      </c>
      <c r="J57" s="105" t="s">
        <v>148</v>
      </c>
      <c r="K57" s="105" t="s">
        <v>148</v>
      </c>
      <c r="L57" s="105" t="s">
        <v>148</v>
      </c>
      <c r="M57" s="105" t="s">
        <v>148</v>
      </c>
      <c r="N57" s="105" t="s">
        <v>148</v>
      </c>
      <c r="O57" s="105" t="s">
        <v>148</v>
      </c>
      <c r="P57" s="105" t="s">
        <v>148</v>
      </c>
      <c r="Q57" s="105" t="s">
        <v>148</v>
      </c>
      <c r="R57" s="105" t="s">
        <v>148</v>
      </c>
      <c r="S57" s="105" t="s">
        <v>148</v>
      </c>
      <c r="T57" s="105" t="s">
        <v>148</v>
      </c>
      <c r="U57" s="205">
        <v>4878436</v>
      </c>
      <c r="V57" s="205">
        <v>4950590</v>
      </c>
      <c r="W57" s="205">
        <v>5124762</v>
      </c>
      <c r="X57" s="205">
        <v>5346289</v>
      </c>
      <c r="Y57" s="205">
        <v>5509321</v>
      </c>
      <c r="Z57" s="205">
        <v>5770944</v>
      </c>
      <c r="AA57" s="205">
        <v>6045599</v>
      </c>
      <c r="AB57" s="205">
        <v>6262435</v>
      </c>
      <c r="AC57" s="205">
        <v>6253311</v>
      </c>
      <c r="AD57" s="205">
        <v>6541330</v>
      </c>
      <c r="AE57" s="205">
        <v>6777005</v>
      </c>
      <c r="AF57" s="205">
        <v>7081648</v>
      </c>
      <c r="AG57" s="205">
        <v>5728147</v>
      </c>
      <c r="AH57" s="205">
        <v>5845320</v>
      </c>
      <c r="AI57" s="105" t="s">
        <v>299</v>
      </c>
      <c r="AJ57" s="203" t="s">
        <v>89</v>
      </c>
      <c r="AK57" s="95"/>
    </row>
    <row r="58" spans="1:37" s="110" customFormat="1" ht="12.95" customHeight="1">
      <c r="A58" s="201" t="s">
        <v>208</v>
      </c>
      <c r="B58" s="370" t="s">
        <v>159</v>
      </c>
      <c r="C58" s="371"/>
      <c r="D58" s="105" t="s">
        <v>148</v>
      </c>
      <c r="E58" s="105" t="s">
        <v>148</v>
      </c>
      <c r="F58" s="105" t="s">
        <v>148</v>
      </c>
      <c r="G58" s="105" t="s">
        <v>148</v>
      </c>
      <c r="H58" s="105" t="s">
        <v>148</v>
      </c>
      <c r="I58" s="105" t="s">
        <v>148</v>
      </c>
      <c r="J58" s="105" t="s">
        <v>148</v>
      </c>
      <c r="K58" s="105" t="s">
        <v>148</v>
      </c>
      <c r="L58" s="105" t="s">
        <v>148</v>
      </c>
      <c r="M58" s="105" t="s">
        <v>148</v>
      </c>
      <c r="N58" s="105" t="s">
        <v>148</v>
      </c>
      <c r="O58" s="105" t="s">
        <v>148</v>
      </c>
      <c r="P58" s="105" t="s">
        <v>148</v>
      </c>
      <c r="Q58" s="105" t="s">
        <v>148</v>
      </c>
      <c r="R58" s="105" t="s">
        <v>148</v>
      </c>
      <c r="S58" s="105" t="s">
        <v>148</v>
      </c>
      <c r="T58" s="105" t="s">
        <v>148</v>
      </c>
      <c r="U58" s="205">
        <v>9733395</v>
      </c>
      <c r="V58" s="205">
        <v>9293515</v>
      </c>
      <c r="W58" s="205">
        <v>9578307</v>
      </c>
      <c r="X58" s="205">
        <v>10021215</v>
      </c>
      <c r="Y58" s="205">
        <v>10035630</v>
      </c>
      <c r="Z58" s="205">
        <v>10618024</v>
      </c>
      <c r="AA58" s="205">
        <v>10506199</v>
      </c>
      <c r="AB58" s="205">
        <v>10907943</v>
      </c>
      <c r="AC58" s="205">
        <v>10971123</v>
      </c>
      <c r="AD58" s="205">
        <v>10906325</v>
      </c>
      <c r="AE58" s="205">
        <v>11467897</v>
      </c>
      <c r="AF58" s="205">
        <v>11854557</v>
      </c>
      <c r="AG58" s="205">
        <v>11659290</v>
      </c>
      <c r="AH58" s="205">
        <v>11929627</v>
      </c>
      <c r="AI58" s="105" t="s">
        <v>299</v>
      </c>
      <c r="AJ58" s="203" t="s">
        <v>208</v>
      </c>
      <c r="AK58" s="95"/>
    </row>
    <row r="59" spans="1:37" s="110" customFormat="1" ht="12.95" customHeight="1">
      <c r="A59" s="201" t="s">
        <v>209</v>
      </c>
      <c r="B59" s="370" t="s">
        <v>130</v>
      </c>
      <c r="C59" s="371"/>
      <c r="D59" s="105" t="s">
        <v>148</v>
      </c>
      <c r="E59" s="105" t="s">
        <v>148</v>
      </c>
      <c r="F59" s="105" t="s">
        <v>148</v>
      </c>
      <c r="G59" s="105" t="s">
        <v>148</v>
      </c>
      <c r="H59" s="105" t="s">
        <v>148</v>
      </c>
      <c r="I59" s="105" t="s">
        <v>148</v>
      </c>
      <c r="J59" s="105" t="s">
        <v>148</v>
      </c>
      <c r="K59" s="105" t="s">
        <v>148</v>
      </c>
      <c r="L59" s="105" t="s">
        <v>148</v>
      </c>
      <c r="M59" s="105" t="s">
        <v>148</v>
      </c>
      <c r="N59" s="105" t="s">
        <v>148</v>
      </c>
      <c r="O59" s="105" t="s">
        <v>148</v>
      </c>
      <c r="P59" s="105" t="s">
        <v>148</v>
      </c>
      <c r="Q59" s="105" t="s">
        <v>148</v>
      </c>
      <c r="R59" s="105" t="s">
        <v>148</v>
      </c>
      <c r="S59" s="105" t="s">
        <v>148</v>
      </c>
      <c r="T59" s="105" t="s">
        <v>148</v>
      </c>
      <c r="U59" s="205">
        <v>1269679</v>
      </c>
      <c r="V59" s="205">
        <v>1299643</v>
      </c>
      <c r="W59" s="205">
        <v>1250880</v>
      </c>
      <c r="X59" s="205">
        <v>1298956</v>
      </c>
      <c r="Y59" s="205">
        <v>1311759</v>
      </c>
      <c r="Z59" s="205">
        <v>1351233</v>
      </c>
      <c r="AA59" s="205">
        <v>1368327</v>
      </c>
      <c r="AB59" s="205">
        <v>1435475</v>
      </c>
      <c r="AC59" s="205">
        <v>1474814</v>
      </c>
      <c r="AD59" s="205">
        <v>1502009</v>
      </c>
      <c r="AE59" s="205">
        <v>1552304</v>
      </c>
      <c r="AF59" s="205">
        <v>1596585</v>
      </c>
      <c r="AG59" s="205">
        <v>1593663</v>
      </c>
      <c r="AH59" s="205">
        <v>1644854</v>
      </c>
      <c r="AI59" s="105" t="s">
        <v>299</v>
      </c>
      <c r="AJ59" s="203" t="s">
        <v>209</v>
      </c>
      <c r="AK59" s="95"/>
    </row>
    <row r="60" spans="1:37" s="93" customFormat="1" ht="13.7" customHeight="1">
      <c r="A60" s="201" t="s">
        <v>210</v>
      </c>
      <c r="B60" s="368" t="s">
        <v>129</v>
      </c>
      <c r="C60" s="369"/>
      <c r="D60" s="208">
        <v>239414854</v>
      </c>
      <c r="E60" s="208">
        <v>257370287</v>
      </c>
      <c r="F60" s="208">
        <v>261228882</v>
      </c>
      <c r="G60" s="208">
        <v>269295121</v>
      </c>
      <c r="H60" s="208">
        <v>277958638</v>
      </c>
      <c r="I60" s="208">
        <v>283002866</v>
      </c>
      <c r="J60" s="208">
        <v>290169168</v>
      </c>
      <c r="K60" s="208">
        <v>302480432</v>
      </c>
      <c r="L60" s="208">
        <v>310378830</v>
      </c>
      <c r="M60" s="208">
        <v>322725990</v>
      </c>
      <c r="N60" s="208">
        <v>335949305</v>
      </c>
      <c r="O60" s="208">
        <v>343974585</v>
      </c>
      <c r="P60" s="208">
        <v>341464365</v>
      </c>
      <c r="Q60" s="208">
        <v>353961461</v>
      </c>
      <c r="R60" s="208">
        <v>358537644</v>
      </c>
      <c r="S60" s="208">
        <v>373958025</v>
      </c>
      <c r="T60" s="208">
        <v>389995842</v>
      </c>
      <c r="U60" s="208">
        <v>392853381</v>
      </c>
      <c r="V60" s="208">
        <v>383920741</v>
      </c>
      <c r="W60" s="208">
        <v>406514070</v>
      </c>
      <c r="X60" s="208">
        <v>434031633</v>
      </c>
      <c r="Y60" s="208">
        <v>445960427</v>
      </c>
      <c r="Z60" s="208">
        <v>460324208</v>
      </c>
      <c r="AA60" s="208">
        <v>480787986</v>
      </c>
      <c r="AB60" s="208">
        <v>498936636</v>
      </c>
      <c r="AC60" s="208">
        <v>520162513</v>
      </c>
      <c r="AD60" s="208">
        <v>545849524</v>
      </c>
      <c r="AE60" s="208">
        <v>558955596</v>
      </c>
      <c r="AF60" s="208">
        <v>580285474</v>
      </c>
      <c r="AG60" s="208">
        <v>571749298</v>
      </c>
      <c r="AH60" s="208">
        <v>602893277</v>
      </c>
      <c r="AI60" s="208">
        <v>648469541</v>
      </c>
      <c r="AJ60" s="203" t="s">
        <v>210</v>
      </c>
      <c r="AK60" s="94"/>
    </row>
    <row r="61" spans="1:36" ht="12.95" customHeight="1">
      <c r="A61" s="212"/>
      <c r="B61" s="219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  <c r="AG61" s="221"/>
      <c r="AH61" s="221"/>
      <c r="AI61" s="221"/>
      <c r="AJ61" s="221"/>
    </row>
    <row r="62" spans="1:36" ht="12.95" customHeight="1">
      <c r="A62" s="212"/>
      <c r="B62" s="219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1"/>
      <c r="AG62" s="221"/>
      <c r="AH62" s="221"/>
      <c r="AI62" s="221"/>
      <c r="AJ62" s="221"/>
    </row>
    <row r="63" spans="1:36" ht="12.95" customHeight="1">
      <c r="A63" s="212"/>
      <c r="B63" s="219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  <c r="AF63" s="221"/>
      <c r="AG63" s="221"/>
      <c r="AH63" s="221"/>
      <c r="AI63" s="221"/>
      <c r="AJ63" s="221"/>
    </row>
  </sheetData>
  <mergeCells count="64">
    <mergeCell ref="Y9:AI9"/>
    <mergeCell ref="D9:X9"/>
    <mergeCell ref="W6:W7"/>
    <mergeCell ref="U6:U7"/>
    <mergeCell ref="R6:R7"/>
    <mergeCell ref="Z6:Z7"/>
    <mergeCell ref="Y6:Y7"/>
    <mergeCell ref="F6:F7"/>
    <mergeCell ref="T6:T7"/>
    <mergeCell ref="X6:X7"/>
    <mergeCell ref="AG6:AG7"/>
    <mergeCell ref="AF6:AF7"/>
    <mergeCell ref="AD6:AD7"/>
    <mergeCell ref="AC6:AC7"/>
    <mergeCell ref="Q6:Q7"/>
    <mergeCell ref="AB6:AB7"/>
    <mergeCell ref="B60:C60"/>
    <mergeCell ref="B42:C42"/>
    <mergeCell ref="B43:C43"/>
    <mergeCell ref="B44:C44"/>
    <mergeCell ref="B48:C48"/>
    <mergeCell ref="B49:C49"/>
    <mergeCell ref="B58:C58"/>
    <mergeCell ref="B59:C59"/>
    <mergeCell ref="B50:C50"/>
    <mergeCell ref="B53:C53"/>
    <mergeCell ref="B56:C56"/>
    <mergeCell ref="B57:C57"/>
    <mergeCell ref="AH6:AH7"/>
    <mergeCell ref="B35:C35"/>
    <mergeCell ref="B36:C36"/>
    <mergeCell ref="B37:C37"/>
    <mergeCell ref="B30:C30"/>
    <mergeCell ref="B13:C13"/>
    <mergeCell ref="B51:C51"/>
    <mergeCell ref="E6:E7"/>
    <mergeCell ref="O6:O7"/>
    <mergeCell ref="P6:P7"/>
    <mergeCell ref="B6:C7"/>
    <mergeCell ref="M6:M7"/>
    <mergeCell ref="V6:V7"/>
    <mergeCell ref="B52:C52"/>
    <mergeCell ref="B14:C14"/>
    <mergeCell ref="B12:C12"/>
    <mergeCell ref="B29:C29"/>
    <mergeCell ref="H6:H7"/>
    <mergeCell ref="D6:D7"/>
    <mergeCell ref="G6:G7"/>
    <mergeCell ref="AI6:AI7"/>
    <mergeCell ref="B41:C41"/>
    <mergeCell ref="AE6:AE7"/>
    <mergeCell ref="B15:C15"/>
    <mergeCell ref="B34:C34"/>
    <mergeCell ref="B11:C11"/>
    <mergeCell ref="AA6:AA7"/>
    <mergeCell ref="S6:S7"/>
    <mergeCell ref="I6:I7"/>
    <mergeCell ref="J6:J7"/>
    <mergeCell ref="B31:C31"/>
    <mergeCell ref="B32:C32"/>
    <mergeCell ref="B33:C33"/>
    <mergeCell ref="N6:N7"/>
    <mergeCell ref="K6:K7"/>
    <mergeCell ref="L6:L7"/>
  </mergeCells>
  <printOptions horizontalCentered="1"/>
  <pageMargins left="0.7086614173228347" right="0.7086614173228347" top="0.5905511811023623" bottom="0.7086614173228347" header="0.07874015748031496" footer="0.07874015748031496"/>
  <pageSetup horizontalDpi="600" verticalDpi="600" orientation="portrait" paperSize="9" scale="74" r:id="rId1"/>
  <headerFooter differentOddEven="1" alignWithMargins="0">
    <oddHeader>&amp;C18</oddHeader>
    <oddFooter>&amp;R&amp;"6,Standard"&amp;8
</oddFooter>
    <evenHeader>&amp;C19</evenHeader>
  </headerFooter>
  <colBreaks count="1" manualBreakCount="1">
    <brk id="24" max="1638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62"/>
  <sheetViews>
    <sheetView zoomScaleSheetLayoutView="80" workbookViewId="0" topLeftCell="A1">
      <pane xSplit="3" ySplit="7" topLeftCell="D8" activePane="bottomRight" state="frozen"/>
      <selection pane="topLeft" activeCell="E29" sqref="E29"/>
      <selection pane="topRight" activeCell="E29" sqref="E29"/>
      <selection pane="bottomLeft" activeCell="E29" sqref="E29"/>
      <selection pane="bottomRight" activeCell="AK1" sqref="AK1"/>
    </sheetView>
  </sheetViews>
  <sheetFormatPr defaultColWidth="11.421875" defaultRowHeight="12.75" customHeight="1"/>
  <cols>
    <col min="1" max="1" width="4.8515625" style="108" customWidth="1"/>
    <col min="2" max="2" width="3.421875" style="109" customWidth="1"/>
    <col min="3" max="3" width="59.7109375" style="106" customWidth="1"/>
    <col min="4" max="4" width="8.7109375" style="107" customWidth="1"/>
    <col min="5" max="12" width="8.8515625" style="107" hidden="1" customWidth="1"/>
    <col min="13" max="13" width="8.7109375" style="107" bestFit="1" customWidth="1"/>
    <col min="14" max="16" width="8.421875" style="107" hidden="1" customWidth="1"/>
    <col min="17" max="17" width="8.421875" style="120" hidden="1" customWidth="1"/>
    <col min="18" max="20" width="8.421875" style="106" hidden="1" customWidth="1"/>
    <col min="21" max="35" width="8.7109375" style="106" customWidth="1"/>
    <col min="36" max="36" width="3.8515625" style="106" customWidth="1"/>
    <col min="37" max="16384" width="11.421875" style="106" customWidth="1"/>
  </cols>
  <sheetData>
    <row r="1" spans="1:35" ht="7.5" customHeight="1">
      <c r="A1" s="180"/>
      <c r="B1" s="12"/>
      <c r="P1" s="119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</row>
    <row r="2" ht="7.5" customHeight="1"/>
    <row r="3" spans="1:36" s="17" customFormat="1" ht="15.2" customHeight="1">
      <c r="A3" s="181"/>
      <c r="B3" s="16"/>
      <c r="D3" s="121"/>
      <c r="G3" s="122"/>
      <c r="H3" s="122"/>
      <c r="I3" s="122"/>
      <c r="J3" s="122"/>
      <c r="K3" s="122"/>
      <c r="L3" s="122"/>
      <c r="M3" s="122"/>
      <c r="T3" s="18" t="s">
        <v>64</v>
      </c>
      <c r="X3" s="18" t="s">
        <v>64</v>
      </c>
      <c r="Y3" s="15" t="s">
        <v>281</v>
      </c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06"/>
    </row>
    <row r="4" spans="1:36" s="20" customFormat="1" ht="11.25" customHeight="1">
      <c r="A4" s="108"/>
      <c r="B4" s="109"/>
      <c r="C4" s="106"/>
      <c r="D4" s="121"/>
      <c r="G4" s="121"/>
      <c r="H4" s="121"/>
      <c r="I4" s="121"/>
      <c r="J4" s="121"/>
      <c r="K4" s="121"/>
      <c r="L4" s="121"/>
      <c r="M4" s="121"/>
      <c r="T4" s="13" t="s">
        <v>224</v>
      </c>
      <c r="X4" s="13" t="s">
        <v>224</v>
      </c>
      <c r="Y4" s="11" t="s">
        <v>8</v>
      </c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06"/>
    </row>
    <row r="5" spans="1:3" ht="4.7" customHeight="1">
      <c r="A5" s="22"/>
      <c r="B5" s="22"/>
      <c r="C5" s="23"/>
    </row>
    <row r="6" spans="1:36" ht="12.95" customHeight="1">
      <c r="A6" s="209" t="s">
        <v>90</v>
      </c>
      <c r="B6" s="374" t="s">
        <v>114</v>
      </c>
      <c r="C6" s="375"/>
      <c r="D6" s="372">
        <v>1991</v>
      </c>
      <c r="E6" s="372">
        <v>1992</v>
      </c>
      <c r="F6" s="372">
        <v>1993</v>
      </c>
      <c r="G6" s="372">
        <v>1994</v>
      </c>
      <c r="H6" s="372">
        <v>1995</v>
      </c>
      <c r="I6" s="372">
        <v>1996</v>
      </c>
      <c r="J6" s="372">
        <v>1997</v>
      </c>
      <c r="K6" s="372">
        <v>1998</v>
      </c>
      <c r="L6" s="372">
        <v>1999</v>
      </c>
      <c r="M6" s="366">
        <v>2000</v>
      </c>
      <c r="N6" s="372">
        <v>2001</v>
      </c>
      <c r="O6" s="372">
        <v>2002</v>
      </c>
      <c r="P6" s="372">
        <v>2003</v>
      </c>
      <c r="Q6" s="372">
        <v>2004</v>
      </c>
      <c r="R6" s="383">
        <v>2005</v>
      </c>
      <c r="S6" s="372">
        <v>2006</v>
      </c>
      <c r="T6" s="372">
        <v>2007</v>
      </c>
      <c r="U6" s="381">
        <v>2008</v>
      </c>
      <c r="V6" s="366">
        <v>2009</v>
      </c>
      <c r="W6" s="366">
        <v>2010</v>
      </c>
      <c r="X6" s="366">
        <v>2011</v>
      </c>
      <c r="Y6" s="366">
        <v>2012</v>
      </c>
      <c r="Z6" s="366">
        <v>2013</v>
      </c>
      <c r="AA6" s="366">
        <v>2014</v>
      </c>
      <c r="AB6" s="366">
        <v>2015</v>
      </c>
      <c r="AC6" s="366">
        <v>2016</v>
      </c>
      <c r="AD6" s="366">
        <v>2017</v>
      </c>
      <c r="AE6" s="366">
        <v>2018</v>
      </c>
      <c r="AF6" s="366">
        <v>2019</v>
      </c>
      <c r="AG6" s="366">
        <v>2020</v>
      </c>
      <c r="AH6" s="366">
        <v>2021</v>
      </c>
      <c r="AI6" s="366">
        <v>2022</v>
      </c>
      <c r="AJ6" s="211" t="s">
        <v>90</v>
      </c>
    </row>
    <row r="7" spans="1:36" ht="11.45" customHeight="1">
      <c r="A7" s="212" t="s">
        <v>91</v>
      </c>
      <c r="B7" s="376"/>
      <c r="C7" s="377"/>
      <c r="D7" s="373"/>
      <c r="E7" s="373"/>
      <c r="F7" s="373"/>
      <c r="G7" s="373"/>
      <c r="H7" s="373"/>
      <c r="I7" s="373"/>
      <c r="J7" s="373"/>
      <c r="K7" s="373"/>
      <c r="L7" s="373"/>
      <c r="M7" s="367"/>
      <c r="N7" s="373"/>
      <c r="O7" s="373"/>
      <c r="P7" s="373"/>
      <c r="Q7" s="373"/>
      <c r="R7" s="384"/>
      <c r="S7" s="373"/>
      <c r="T7" s="373"/>
      <c r="U7" s="382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212" t="s">
        <v>91</v>
      </c>
    </row>
    <row r="8" spans="1:36" s="24" customFormat="1" ht="7.5" customHeight="1">
      <c r="A8" s="209"/>
      <c r="B8" s="211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4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210"/>
    </row>
    <row r="9" spans="1:36" s="1" customFormat="1" ht="12" customHeight="1">
      <c r="A9" s="215"/>
      <c r="B9" s="216"/>
      <c r="C9" s="217"/>
      <c r="D9" s="380" t="s">
        <v>45</v>
      </c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0"/>
      <c r="U9" s="380"/>
      <c r="V9" s="380"/>
      <c r="W9" s="380"/>
      <c r="X9" s="380"/>
      <c r="Y9" s="378" t="s">
        <v>45</v>
      </c>
      <c r="Z9" s="378"/>
      <c r="AA9" s="378"/>
      <c r="AB9" s="378"/>
      <c r="AC9" s="378"/>
      <c r="AD9" s="378"/>
      <c r="AE9" s="378"/>
      <c r="AF9" s="378"/>
      <c r="AG9" s="378"/>
      <c r="AH9" s="378"/>
      <c r="AI9" s="379"/>
      <c r="AJ9" s="218"/>
    </row>
    <row r="10" spans="1:36" s="24" customFormat="1" ht="6.75" customHeight="1">
      <c r="A10" s="215"/>
      <c r="B10" s="219"/>
      <c r="C10" s="216"/>
      <c r="D10" s="222"/>
      <c r="E10" s="222"/>
      <c r="F10" s="223"/>
      <c r="G10" s="223"/>
      <c r="H10" s="223"/>
      <c r="I10" s="223"/>
      <c r="J10" s="223"/>
      <c r="K10" s="223"/>
      <c r="L10" s="223"/>
      <c r="M10" s="223"/>
      <c r="N10" s="224"/>
      <c r="O10" s="224"/>
      <c r="P10" s="224"/>
      <c r="Q10" s="224"/>
      <c r="R10" s="224"/>
      <c r="S10" s="224"/>
      <c r="T10" s="22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218"/>
    </row>
    <row r="11" spans="1:37" s="93" customFormat="1" ht="13.7" customHeight="1">
      <c r="A11" s="201" t="s">
        <v>69</v>
      </c>
      <c r="B11" s="368" t="s">
        <v>134</v>
      </c>
      <c r="C11" s="369"/>
      <c r="D11" s="202">
        <v>17468000</v>
      </c>
      <c r="E11" s="202">
        <v>17113000</v>
      </c>
      <c r="F11" s="202">
        <v>16836000</v>
      </c>
      <c r="G11" s="202">
        <v>17848000</v>
      </c>
      <c r="H11" s="202">
        <v>18860000</v>
      </c>
      <c r="I11" s="202">
        <v>20024000</v>
      </c>
      <c r="J11" s="202">
        <v>20227000</v>
      </c>
      <c r="K11" s="202">
        <v>19647000</v>
      </c>
      <c r="L11" s="202">
        <v>19738000</v>
      </c>
      <c r="M11" s="202">
        <v>20981000</v>
      </c>
      <c r="N11" s="202">
        <v>23538000</v>
      </c>
      <c r="O11" s="202">
        <v>19794000</v>
      </c>
      <c r="P11" s="202">
        <v>18406000</v>
      </c>
      <c r="Q11" s="202">
        <v>21518000</v>
      </c>
      <c r="R11" s="202">
        <v>16635000</v>
      </c>
      <c r="S11" s="202">
        <v>17592000</v>
      </c>
      <c r="T11" s="202">
        <v>19468000</v>
      </c>
      <c r="U11" s="202">
        <v>21348000</v>
      </c>
      <c r="V11" s="202">
        <v>17006000</v>
      </c>
      <c r="W11" s="202">
        <v>20610000</v>
      </c>
      <c r="X11" s="202">
        <v>24512000</v>
      </c>
      <c r="Y11" s="202">
        <v>23278000</v>
      </c>
      <c r="Z11" s="202">
        <v>26501000</v>
      </c>
      <c r="AA11" s="202">
        <v>26480000</v>
      </c>
      <c r="AB11" s="202">
        <v>20720000</v>
      </c>
      <c r="AC11" s="202">
        <v>21894000</v>
      </c>
      <c r="AD11" s="202">
        <v>27828000</v>
      </c>
      <c r="AE11" s="202">
        <v>23191000</v>
      </c>
      <c r="AF11" s="202">
        <v>26946000</v>
      </c>
      <c r="AG11" s="202">
        <v>25624000</v>
      </c>
      <c r="AH11" s="202">
        <v>30641000</v>
      </c>
      <c r="AI11" s="202">
        <v>42898000</v>
      </c>
      <c r="AJ11" s="203" t="s">
        <v>69</v>
      </c>
      <c r="AK11" s="94"/>
    </row>
    <row r="12" spans="1:37" s="93" customFormat="1" ht="13.7" customHeight="1">
      <c r="A12" s="201" t="s">
        <v>70</v>
      </c>
      <c r="B12" s="368" t="s">
        <v>122</v>
      </c>
      <c r="C12" s="369"/>
      <c r="D12" s="202">
        <f>D14+D15+D29+D30+D31</f>
        <v>531626000</v>
      </c>
      <c r="E12" s="202">
        <f>E14+E15+E29+E30+E31</f>
        <v>553440000</v>
      </c>
      <c r="F12" s="202">
        <f>F14+F15+F29+F30+F31</f>
        <v>535886000</v>
      </c>
      <c r="G12" s="202">
        <f aca="true" t="shared" si="0" ref="G12:T12">G14+G15+G29+G30+G31</f>
        <v>552469000</v>
      </c>
      <c r="H12" s="202">
        <f t="shared" si="0"/>
        <v>563989000</v>
      </c>
      <c r="I12" s="202">
        <f t="shared" si="0"/>
        <v>554432000</v>
      </c>
      <c r="J12" s="202">
        <f t="shared" si="0"/>
        <v>560460000</v>
      </c>
      <c r="K12" s="202">
        <f t="shared" si="0"/>
        <v>571783000</v>
      </c>
      <c r="L12" s="202">
        <f t="shared" si="0"/>
        <v>569537000</v>
      </c>
      <c r="M12" s="202">
        <f t="shared" si="0"/>
        <v>584479000</v>
      </c>
      <c r="N12" s="202">
        <f t="shared" si="0"/>
        <v>588089000</v>
      </c>
      <c r="O12" s="202">
        <f t="shared" si="0"/>
        <v>579836000</v>
      </c>
      <c r="P12" s="202">
        <f t="shared" si="0"/>
        <v>579139000</v>
      </c>
      <c r="Q12" s="202">
        <f t="shared" si="0"/>
        <v>597415000</v>
      </c>
      <c r="R12" s="202">
        <f t="shared" si="0"/>
        <v>603045000</v>
      </c>
      <c r="S12" s="202">
        <f t="shared" si="0"/>
        <v>643361000</v>
      </c>
      <c r="T12" s="202">
        <f t="shared" si="0"/>
        <v>680790000</v>
      </c>
      <c r="U12" s="202">
        <v>683699000</v>
      </c>
      <c r="V12" s="202">
        <v>604971000</v>
      </c>
      <c r="W12" s="202">
        <v>688513000</v>
      </c>
      <c r="X12" s="202">
        <v>729119000</v>
      </c>
      <c r="Y12" s="202">
        <v>749030000</v>
      </c>
      <c r="Z12" s="202">
        <v>752953000</v>
      </c>
      <c r="AA12" s="202">
        <v>790728000</v>
      </c>
      <c r="AB12" s="202">
        <v>820391000</v>
      </c>
      <c r="AC12" s="202">
        <v>864201000</v>
      </c>
      <c r="AD12" s="202">
        <v>897238000</v>
      </c>
      <c r="AE12" s="202">
        <v>918979000</v>
      </c>
      <c r="AF12" s="202">
        <v>936191000</v>
      </c>
      <c r="AG12" s="202">
        <v>906563000</v>
      </c>
      <c r="AH12" s="202">
        <v>962982000</v>
      </c>
      <c r="AI12" s="202">
        <v>1031625000</v>
      </c>
      <c r="AJ12" s="203" t="s">
        <v>70</v>
      </c>
      <c r="AK12" s="94"/>
    </row>
    <row r="13" spans="1:37" s="110" customFormat="1" ht="13.7" customHeight="1">
      <c r="A13" s="201" t="s">
        <v>71</v>
      </c>
      <c r="B13" s="370" t="s">
        <v>133</v>
      </c>
      <c r="C13" s="371"/>
      <c r="D13" s="204">
        <f>D14+D15+D29+D30</f>
        <v>444615000</v>
      </c>
      <c r="E13" s="204">
        <f>E14+E15+E29+E30</f>
        <v>450088000</v>
      </c>
      <c r="F13" s="204">
        <f>F14+F15+F29+F30</f>
        <v>426878000</v>
      </c>
      <c r="G13" s="204">
        <f aca="true" t="shared" si="1" ref="G13:T13">G14+G15+G29+G30</f>
        <v>434967000</v>
      </c>
      <c r="H13" s="204">
        <f t="shared" si="1"/>
        <v>446061000</v>
      </c>
      <c r="I13" s="204">
        <f t="shared" si="1"/>
        <v>442595000</v>
      </c>
      <c r="J13" s="204">
        <f t="shared" si="1"/>
        <v>452838000</v>
      </c>
      <c r="K13" s="204">
        <f t="shared" si="1"/>
        <v>468567000</v>
      </c>
      <c r="L13" s="204">
        <f t="shared" si="1"/>
        <v>467800000</v>
      </c>
      <c r="M13" s="204">
        <f t="shared" si="1"/>
        <v>486433000</v>
      </c>
      <c r="N13" s="204">
        <f t="shared" si="1"/>
        <v>494926000</v>
      </c>
      <c r="O13" s="204">
        <f t="shared" si="1"/>
        <v>490405000</v>
      </c>
      <c r="P13" s="204">
        <f t="shared" si="1"/>
        <v>493720000</v>
      </c>
      <c r="Q13" s="204">
        <f t="shared" si="1"/>
        <v>514281000</v>
      </c>
      <c r="R13" s="204">
        <f t="shared" si="1"/>
        <v>522575000</v>
      </c>
      <c r="S13" s="204">
        <f t="shared" si="1"/>
        <v>560151000</v>
      </c>
      <c r="T13" s="204">
        <f t="shared" si="1"/>
        <v>593110000</v>
      </c>
      <c r="U13" s="204">
        <v>592151000</v>
      </c>
      <c r="V13" s="204">
        <v>513651000</v>
      </c>
      <c r="W13" s="204">
        <v>588587000</v>
      </c>
      <c r="X13" s="204">
        <v>623147000</v>
      </c>
      <c r="Y13" s="204">
        <v>638638000</v>
      </c>
      <c r="Z13" s="204">
        <v>640727000</v>
      </c>
      <c r="AA13" s="204">
        <v>671145000</v>
      </c>
      <c r="AB13" s="204">
        <v>695484000</v>
      </c>
      <c r="AC13" s="204">
        <v>731653000</v>
      </c>
      <c r="AD13" s="204">
        <v>759244000</v>
      </c>
      <c r="AE13" s="204">
        <v>770935000</v>
      </c>
      <c r="AF13" s="204">
        <v>781868000</v>
      </c>
      <c r="AG13" s="204">
        <v>739234000</v>
      </c>
      <c r="AH13" s="204">
        <v>783180000</v>
      </c>
      <c r="AI13" s="204">
        <v>820523000</v>
      </c>
      <c r="AJ13" s="203" t="s">
        <v>71</v>
      </c>
      <c r="AK13" s="95"/>
    </row>
    <row r="14" spans="1:37" s="110" customFormat="1" ht="12.95" customHeight="1">
      <c r="A14" s="201" t="s">
        <v>72</v>
      </c>
      <c r="B14" s="370" t="s">
        <v>149</v>
      </c>
      <c r="C14" s="371"/>
      <c r="D14" s="204">
        <v>10693000</v>
      </c>
      <c r="E14" s="204">
        <v>10507000</v>
      </c>
      <c r="F14" s="204">
        <v>10630000</v>
      </c>
      <c r="G14" s="204">
        <v>9862000</v>
      </c>
      <c r="H14" s="204">
        <v>9652000</v>
      </c>
      <c r="I14" s="204">
        <v>5718000</v>
      </c>
      <c r="J14" s="204">
        <v>5259000</v>
      </c>
      <c r="K14" s="204">
        <v>5112000</v>
      </c>
      <c r="L14" s="204">
        <v>4847000</v>
      </c>
      <c r="M14" s="204">
        <v>5075000</v>
      </c>
      <c r="N14" s="204">
        <v>4202000</v>
      </c>
      <c r="O14" s="204">
        <v>4418000</v>
      </c>
      <c r="P14" s="204">
        <v>3755000</v>
      </c>
      <c r="Q14" s="204">
        <v>3918000</v>
      </c>
      <c r="R14" s="204">
        <v>3942000</v>
      </c>
      <c r="S14" s="204">
        <v>4910000</v>
      </c>
      <c r="T14" s="204">
        <v>4954000</v>
      </c>
      <c r="U14" s="204">
        <v>6342000</v>
      </c>
      <c r="V14" s="204">
        <v>5065000</v>
      </c>
      <c r="W14" s="204">
        <v>5186000</v>
      </c>
      <c r="X14" s="204">
        <v>5402000</v>
      </c>
      <c r="Y14" s="204">
        <v>5796000</v>
      </c>
      <c r="Z14" s="204">
        <v>5125000</v>
      </c>
      <c r="AA14" s="204">
        <v>4901000</v>
      </c>
      <c r="AB14" s="204">
        <v>4606000</v>
      </c>
      <c r="AC14" s="204">
        <v>4026000</v>
      </c>
      <c r="AD14" s="204">
        <v>4262000</v>
      </c>
      <c r="AE14" s="204">
        <v>4351000</v>
      </c>
      <c r="AF14" s="204">
        <v>4568000</v>
      </c>
      <c r="AG14" s="204">
        <v>4405000</v>
      </c>
      <c r="AH14" s="204">
        <v>7008000</v>
      </c>
      <c r="AI14" s="105" t="s">
        <v>299</v>
      </c>
      <c r="AJ14" s="203" t="s">
        <v>72</v>
      </c>
      <c r="AK14" s="95"/>
    </row>
    <row r="15" spans="1:37" s="110" customFormat="1" ht="12.95" customHeight="1">
      <c r="A15" s="201" t="s">
        <v>73</v>
      </c>
      <c r="B15" s="385" t="s">
        <v>456</v>
      </c>
      <c r="C15" s="386"/>
      <c r="D15" s="205">
        <v>394020000</v>
      </c>
      <c r="E15" s="205">
        <v>397887000</v>
      </c>
      <c r="F15" s="205">
        <v>373318000</v>
      </c>
      <c r="G15" s="205">
        <f aca="true" t="shared" si="2" ref="G15:T15">G16+G17+G18+G19+G20+G21+G22+G23+G24+G25+G26+G27+G28</f>
        <v>380633000</v>
      </c>
      <c r="H15" s="205">
        <f t="shared" si="2"/>
        <v>389128000</v>
      </c>
      <c r="I15" s="205">
        <f t="shared" si="2"/>
        <v>385417000</v>
      </c>
      <c r="J15" s="205">
        <f t="shared" si="2"/>
        <v>396719000</v>
      </c>
      <c r="K15" s="205">
        <f t="shared" si="2"/>
        <v>411140000</v>
      </c>
      <c r="L15" s="205">
        <f t="shared" si="2"/>
        <v>411785000</v>
      </c>
      <c r="M15" s="205">
        <f t="shared" si="2"/>
        <v>433333000</v>
      </c>
      <c r="N15" s="205">
        <f t="shared" si="2"/>
        <v>441920000</v>
      </c>
      <c r="O15" s="205">
        <f t="shared" si="2"/>
        <v>435006000</v>
      </c>
      <c r="P15" s="205">
        <f t="shared" si="2"/>
        <v>438766000</v>
      </c>
      <c r="Q15" s="205">
        <f t="shared" si="2"/>
        <v>453270000</v>
      </c>
      <c r="R15" s="205">
        <f t="shared" si="2"/>
        <v>459258000</v>
      </c>
      <c r="S15" s="205">
        <f t="shared" si="2"/>
        <v>492752000</v>
      </c>
      <c r="T15" s="205">
        <f t="shared" si="2"/>
        <v>521260000</v>
      </c>
      <c r="U15" s="205">
        <v>510560000</v>
      </c>
      <c r="V15" s="205">
        <v>432487000</v>
      </c>
      <c r="W15" s="205">
        <v>505064000</v>
      </c>
      <c r="X15" s="205">
        <v>544988000</v>
      </c>
      <c r="Y15" s="205">
        <v>553357000</v>
      </c>
      <c r="Z15" s="205">
        <v>560167000</v>
      </c>
      <c r="AA15" s="205">
        <v>592055000</v>
      </c>
      <c r="AB15" s="205">
        <v>615764000</v>
      </c>
      <c r="AC15" s="205">
        <v>647696000</v>
      </c>
      <c r="AD15" s="205">
        <v>666185000</v>
      </c>
      <c r="AE15" s="205">
        <v>674397000</v>
      </c>
      <c r="AF15" s="205">
        <v>679253000</v>
      </c>
      <c r="AG15" s="205">
        <v>636977000</v>
      </c>
      <c r="AH15" s="205">
        <v>679112000</v>
      </c>
      <c r="AI15" s="205">
        <v>713489000</v>
      </c>
      <c r="AJ15" s="203" t="s">
        <v>73</v>
      </c>
      <c r="AK15" s="95"/>
    </row>
    <row r="16" spans="1:37" s="110" customFormat="1" ht="12.95" customHeight="1">
      <c r="A16" s="201" t="s">
        <v>74</v>
      </c>
      <c r="B16" s="206" t="s">
        <v>67</v>
      </c>
      <c r="C16" s="220" t="s">
        <v>106</v>
      </c>
      <c r="D16" s="105" t="s">
        <v>148</v>
      </c>
      <c r="E16" s="105">
        <v>32903000</v>
      </c>
      <c r="F16" s="105">
        <v>34123000.00000001</v>
      </c>
      <c r="G16" s="205">
        <v>34859999.99999999</v>
      </c>
      <c r="H16" s="205">
        <v>34440000</v>
      </c>
      <c r="I16" s="205">
        <v>33450000</v>
      </c>
      <c r="J16" s="205">
        <v>34297000</v>
      </c>
      <c r="K16" s="205">
        <v>34690000.00000001</v>
      </c>
      <c r="L16" s="205">
        <v>35290000</v>
      </c>
      <c r="M16" s="205">
        <v>35897000</v>
      </c>
      <c r="N16" s="205">
        <v>36370000</v>
      </c>
      <c r="O16" s="205">
        <v>36614000</v>
      </c>
      <c r="P16" s="205">
        <v>36826000</v>
      </c>
      <c r="Q16" s="205">
        <v>37307000</v>
      </c>
      <c r="R16" s="205">
        <v>36123999.99999999</v>
      </c>
      <c r="S16" s="205">
        <v>36642000</v>
      </c>
      <c r="T16" s="205">
        <v>36907000</v>
      </c>
      <c r="U16" s="205">
        <v>35931999.99999999</v>
      </c>
      <c r="V16" s="205">
        <v>35918000</v>
      </c>
      <c r="W16" s="205">
        <v>37297000</v>
      </c>
      <c r="X16" s="205">
        <v>37570000</v>
      </c>
      <c r="Y16" s="205">
        <v>38724000</v>
      </c>
      <c r="Z16" s="205">
        <v>39952999.99999999</v>
      </c>
      <c r="AA16" s="205">
        <v>41077999.99999999</v>
      </c>
      <c r="AB16" s="205">
        <v>43592000</v>
      </c>
      <c r="AC16" s="205">
        <v>45874000.00000001</v>
      </c>
      <c r="AD16" s="205">
        <v>46309000</v>
      </c>
      <c r="AE16" s="205">
        <v>47013000</v>
      </c>
      <c r="AF16" s="205">
        <v>47844999.99999999</v>
      </c>
      <c r="AG16" s="205">
        <v>50969999.99999999</v>
      </c>
      <c r="AH16" s="105" t="s">
        <v>299</v>
      </c>
      <c r="AI16" s="105" t="s">
        <v>299</v>
      </c>
      <c r="AJ16" s="203" t="s">
        <v>74</v>
      </c>
      <c r="AK16" s="95"/>
    </row>
    <row r="17" spans="1:37" s="110" customFormat="1" ht="12.95" customHeight="1">
      <c r="A17" s="201" t="s">
        <v>75</v>
      </c>
      <c r="B17" s="206"/>
      <c r="C17" s="220" t="s">
        <v>121</v>
      </c>
      <c r="D17" s="105" t="s">
        <v>148</v>
      </c>
      <c r="E17" s="105">
        <v>12622000</v>
      </c>
      <c r="F17" s="105">
        <v>11578000</v>
      </c>
      <c r="G17" s="205">
        <v>11002999.999999998</v>
      </c>
      <c r="H17" s="205">
        <v>10078000.000000002</v>
      </c>
      <c r="I17" s="205">
        <v>9592000</v>
      </c>
      <c r="J17" s="205">
        <v>9500000</v>
      </c>
      <c r="K17" s="205">
        <v>9480000</v>
      </c>
      <c r="L17" s="205">
        <v>8919000</v>
      </c>
      <c r="M17" s="205">
        <v>9038000</v>
      </c>
      <c r="N17" s="205">
        <v>8640000</v>
      </c>
      <c r="O17" s="205">
        <v>8151000</v>
      </c>
      <c r="P17" s="205">
        <v>7788999.999999999</v>
      </c>
      <c r="Q17" s="205">
        <v>7810000</v>
      </c>
      <c r="R17" s="205">
        <v>7451000</v>
      </c>
      <c r="S17" s="205">
        <v>7623000.000000001</v>
      </c>
      <c r="T17" s="205">
        <v>7688000</v>
      </c>
      <c r="U17" s="205">
        <v>7349000</v>
      </c>
      <c r="V17" s="205">
        <v>6098000</v>
      </c>
      <c r="W17" s="205">
        <v>6831000</v>
      </c>
      <c r="X17" s="205">
        <v>7418000</v>
      </c>
      <c r="Y17" s="205">
        <v>7193000</v>
      </c>
      <c r="Z17" s="205">
        <v>7156999.999999999</v>
      </c>
      <c r="AA17" s="205">
        <v>7670000.000000002</v>
      </c>
      <c r="AB17" s="205">
        <v>7243000</v>
      </c>
      <c r="AC17" s="205">
        <v>7465000</v>
      </c>
      <c r="AD17" s="205">
        <v>7667000.000000001</v>
      </c>
      <c r="AE17" s="205">
        <v>7551000</v>
      </c>
      <c r="AF17" s="205">
        <v>7483000</v>
      </c>
      <c r="AG17" s="205">
        <v>6803000</v>
      </c>
      <c r="AH17" s="105" t="s">
        <v>299</v>
      </c>
      <c r="AI17" s="105" t="s">
        <v>299</v>
      </c>
      <c r="AJ17" s="203" t="s">
        <v>75</v>
      </c>
      <c r="AK17" s="95"/>
    </row>
    <row r="18" spans="1:37" s="110" customFormat="1" ht="12.95" customHeight="1">
      <c r="A18" s="201" t="s">
        <v>76</v>
      </c>
      <c r="B18" s="206"/>
      <c r="C18" s="220" t="s">
        <v>252</v>
      </c>
      <c r="D18" s="205">
        <v>25929000</v>
      </c>
      <c r="E18" s="205">
        <v>27318000</v>
      </c>
      <c r="F18" s="205">
        <v>26482999.999999996</v>
      </c>
      <c r="G18" s="205">
        <v>27194000.000000004</v>
      </c>
      <c r="H18" s="205">
        <v>28018000</v>
      </c>
      <c r="I18" s="205">
        <v>27162000</v>
      </c>
      <c r="J18" s="205">
        <v>27103000</v>
      </c>
      <c r="K18" s="205">
        <v>27363000</v>
      </c>
      <c r="L18" s="205">
        <v>27556000</v>
      </c>
      <c r="M18" s="205">
        <v>28360000</v>
      </c>
      <c r="N18" s="205">
        <v>27528000</v>
      </c>
      <c r="O18" s="205">
        <v>26515000</v>
      </c>
      <c r="P18" s="205">
        <v>24516999.999999996</v>
      </c>
      <c r="Q18" s="205">
        <v>25711000</v>
      </c>
      <c r="R18" s="205">
        <v>25606000</v>
      </c>
      <c r="S18" s="205">
        <v>26261000.000000004</v>
      </c>
      <c r="T18" s="205">
        <v>26430999.999999996</v>
      </c>
      <c r="U18" s="205">
        <v>24816000</v>
      </c>
      <c r="V18" s="205">
        <v>22525000.000000004</v>
      </c>
      <c r="W18" s="205">
        <v>23764000</v>
      </c>
      <c r="X18" s="205">
        <v>24034000</v>
      </c>
      <c r="Y18" s="205">
        <v>24469000</v>
      </c>
      <c r="Z18" s="205">
        <v>24137999.999999996</v>
      </c>
      <c r="AA18" s="205">
        <v>24322000.000000004</v>
      </c>
      <c r="AB18" s="205">
        <v>25323000</v>
      </c>
      <c r="AC18" s="205">
        <v>25447000</v>
      </c>
      <c r="AD18" s="205">
        <v>25112000</v>
      </c>
      <c r="AE18" s="205">
        <v>25257000</v>
      </c>
      <c r="AF18" s="205">
        <v>26352999.999999996</v>
      </c>
      <c r="AG18" s="205">
        <v>27364000</v>
      </c>
      <c r="AH18" s="105" t="s">
        <v>299</v>
      </c>
      <c r="AI18" s="105" t="s">
        <v>299</v>
      </c>
      <c r="AJ18" s="203" t="s">
        <v>76</v>
      </c>
      <c r="AK18" s="95"/>
    </row>
    <row r="19" spans="1:37" s="110" customFormat="1" ht="12.95" customHeight="1">
      <c r="A19" s="201" t="s">
        <v>77</v>
      </c>
      <c r="B19" s="206"/>
      <c r="C19" s="220" t="s">
        <v>207</v>
      </c>
      <c r="D19" s="105" t="s">
        <v>148</v>
      </c>
      <c r="E19" s="105">
        <v>2108000</v>
      </c>
      <c r="F19" s="105">
        <v>2823000</v>
      </c>
      <c r="G19" s="205">
        <v>3510000.0000000005</v>
      </c>
      <c r="H19" s="205">
        <v>2128000</v>
      </c>
      <c r="I19" s="205">
        <v>2923000</v>
      </c>
      <c r="J19" s="205">
        <v>3054999.9999999995</v>
      </c>
      <c r="K19" s="205">
        <v>4246000</v>
      </c>
      <c r="L19" s="205">
        <v>2012000</v>
      </c>
      <c r="M19" s="205">
        <v>5064000.000000001</v>
      </c>
      <c r="N19" s="205">
        <v>6991000.000000001</v>
      </c>
      <c r="O19" s="205">
        <v>4639000</v>
      </c>
      <c r="P19" s="205">
        <v>4215000.000000001</v>
      </c>
      <c r="Q19" s="205">
        <v>4597000</v>
      </c>
      <c r="R19" s="205">
        <v>4553000</v>
      </c>
      <c r="S19" s="205">
        <v>5967000</v>
      </c>
      <c r="T19" s="205">
        <v>4690000</v>
      </c>
      <c r="U19" s="205">
        <v>3437000</v>
      </c>
      <c r="V19" s="205">
        <v>3573000</v>
      </c>
      <c r="W19" s="205">
        <v>5349000</v>
      </c>
      <c r="X19" s="205">
        <v>3335000</v>
      </c>
      <c r="Y19" s="205">
        <v>3884000</v>
      </c>
      <c r="Z19" s="205">
        <v>4582000</v>
      </c>
      <c r="AA19" s="205">
        <v>3512000</v>
      </c>
      <c r="AB19" s="205">
        <v>5460999.999999999</v>
      </c>
      <c r="AC19" s="205">
        <v>5424000</v>
      </c>
      <c r="AD19" s="205">
        <v>5459000</v>
      </c>
      <c r="AE19" s="205">
        <v>4954000</v>
      </c>
      <c r="AF19" s="205">
        <v>5495000</v>
      </c>
      <c r="AG19" s="205">
        <v>2018999.9999999998</v>
      </c>
      <c r="AH19" s="105" t="s">
        <v>299</v>
      </c>
      <c r="AI19" s="105" t="s">
        <v>299</v>
      </c>
      <c r="AJ19" s="203" t="s">
        <v>77</v>
      </c>
      <c r="AK19" s="95"/>
    </row>
    <row r="20" spans="1:37" s="110" customFormat="1" ht="12.95" customHeight="1">
      <c r="A20" s="201" t="s">
        <v>78</v>
      </c>
      <c r="B20" s="206"/>
      <c r="C20" s="220" t="s">
        <v>107</v>
      </c>
      <c r="D20" s="105" t="s">
        <v>148</v>
      </c>
      <c r="E20" s="105">
        <v>31509999.999999996</v>
      </c>
      <c r="F20" s="105">
        <v>30669000</v>
      </c>
      <c r="G20" s="205">
        <v>31792000</v>
      </c>
      <c r="H20" s="205">
        <v>34335000</v>
      </c>
      <c r="I20" s="205">
        <v>33633000</v>
      </c>
      <c r="J20" s="205">
        <v>33718999.99999999</v>
      </c>
      <c r="K20" s="205">
        <v>33369000</v>
      </c>
      <c r="L20" s="205">
        <v>32150999.999999996</v>
      </c>
      <c r="M20" s="205">
        <v>34239000</v>
      </c>
      <c r="N20" s="205">
        <v>34978000</v>
      </c>
      <c r="O20" s="205">
        <v>35717000</v>
      </c>
      <c r="P20" s="205">
        <v>34478000</v>
      </c>
      <c r="Q20" s="205">
        <v>35001999.99999999</v>
      </c>
      <c r="R20" s="205">
        <v>35038000</v>
      </c>
      <c r="S20" s="205">
        <v>35240000</v>
      </c>
      <c r="T20" s="205">
        <v>37517000</v>
      </c>
      <c r="U20" s="205">
        <v>37603000</v>
      </c>
      <c r="V20" s="205">
        <v>34047000</v>
      </c>
      <c r="W20" s="205">
        <v>40111000</v>
      </c>
      <c r="X20" s="205">
        <v>40626000</v>
      </c>
      <c r="Y20" s="205">
        <v>39801999.99999999</v>
      </c>
      <c r="Z20" s="205">
        <v>39928000</v>
      </c>
      <c r="AA20" s="205">
        <v>41894999.99999999</v>
      </c>
      <c r="AB20" s="205">
        <v>45440000</v>
      </c>
      <c r="AC20" s="205">
        <v>47541999.99999999</v>
      </c>
      <c r="AD20" s="205">
        <v>49473000</v>
      </c>
      <c r="AE20" s="205">
        <v>46367999.99999999</v>
      </c>
      <c r="AF20" s="205">
        <v>46549000</v>
      </c>
      <c r="AG20" s="205">
        <v>49386000.00000001</v>
      </c>
      <c r="AH20" s="105" t="s">
        <v>299</v>
      </c>
      <c r="AI20" s="105" t="s">
        <v>299</v>
      </c>
      <c r="AJ20" s="203" t="s">
        <v>78</v>
      </c>
      <c r="AK20" s="95"/>
    </row>
    <row r="21" spans="1:37" s="110" customFormat="1" ht="12.95" customHeight="1">
      <c r="A21" s="201" t="s">
        <v>79</v>
      </c>
      <c r="B21" s="206"/>
      <c r="C21" s="220" t="s">
        <v>113</v>
      </c>
      <c r="D21" s="105" t="s">
        <v>148</v>
      </c>
      <c r="E21" s="105">
        <v>9676000</v>
      </c>
      <c r="F21" s="105">
        <v>9148000</v>
      </c>
      <c r="G21" s="205">
        <v>9510000</v>
      </c>
      <c r="H21" s="205">
        <v>10504000</v>
      </c>
      <c r="I21" s="205">
        <v>10798000</v>
      </c>
      <c r="J21" s="205">
        <v>11084000</v>
      </c>
      <c r="K21" s="205">
        <v>11115000</v>
      </c>
      <c r="L21" s="205">
        <v>11867000</v>
      </c>
      <c r="M21" s="205">
        <v>12461000</v>
      </c>
      <c r="N21" s="205">
        <v>13139000</v>
      </c>
      <c r="O21" s="205">
        <v>13275000</v>
      </c>
      <c r="P21" s="205">
        <v>14875000</v>
      </c>
      <c r="Q21" s="205">
        <v>15803999.999999998</v>
      </c>
      <c r="R21" s="205">
        <v>17737000</v>
      </c>
      <c r="S21" s="205">
        <v>18768000</v>
      </c>
      <c r="T21" s="205">
        <v>19714000</v>
      </c>
      <c r="U21" s="205">
        <v>21383000</v>
      </c>
      <c r="V21" s="205">
        <v>20525000</v>
      </c>
      <c r="W21" s="205">
        <v>20537000</v>
      </c>
      <c r="X21" s="205">
        <v>21290000</v>
      </c>
      <c r="Y21" s="205">
        <v>22105000</v>
      </c>
      <c r="Z21" s="205">
        <v>22258000</v>
      </c>
      <c r="AA21" s="205">
        <v>23605000.000000004</v>
      </c>
      <c r="AB21" s="205">
        <v>22802000.000000004</v>
      </c>
      <c r="AC21" s="205">
        <v>25434000</v>
      </c>
      <c r="AD21" s="205">
        <v>22122999.999999996</v>
      </c>
      <c r="AE21" s="205">
        <v>24404999.999999996</v>
      </c>
      <c r="AF21" s="205">
        <v>26450000.000000004</v>
      </c>
      <c r="AG21" s="205">
        <v>25054000</v>
      </c>
      <c r="AH21" s="105" t="s">
        <v>299</v>
      </c>
      <c r="AI21" s="105" t="s">
        <v>299</v>
      </c>
      <c r="AJ21" s="203" t="s">
        <v>79</v>
      </c>
      <c r="AK21" s="95"/>
    </row>
    <row r="22" spans="1:37" s="110" customFormat="1" ht="12.95" customHeight="1">
      <c r="A22" s="201" t="s">
        <v>80</v>
      </c>
      <c r="B22" s="206"/>
      <c r="C22" s="220" t="s">
        <v>254</v>
      </c>
      <c r="D22" s="205">
        <v>32461000</v>
      </c>
      <c r="E22" s="205">
        <v>34086000</v>
      </c>
      <c r="F22" s="205">
        <v>34272000.00000001</v>
      </c>
      <c r="G22" s="205">
        <v>35553000</v>
      </c>
      <c r="H22" s="205">
        <v>37065000</v>
      </c>
      <c r="I22" s="205">
        <v>36013000</v>
      </c>
      <c r="J22" s="205">
        <v>35669000</v>
      </c>
      <c r="K22" s="205">
        <v>36285000.00000001</v>
      </c>
      <c r="L22" s="205">
        <v>36894999.99999999</v>
      </c>
      <c r="M22" s="205">
        <v>36677000.00000001</v>
      </c>
      <c r="N22" s="205">
        <v>35541000</v>
      </c>
      <c r="O22" s="205">
        <v>35138000.00000001</v>
      </c>
      <c r="P22" s="205">
        <v>34242000</v>
      </c>
      <c r="Q22" s="205">
        <v>35607000</v>
      </c>
      <c r="R22" s="205">
        <v>35233999.99999999</v>
      </c>
      <c r="S22" s="205">
        <v>37312000.00000001</v>
      </c>
      <c r="T22" s="205">
        <v>38785000</v>
      </c>
      <c r="U22" s="205">
        <v>38415000</v>
      </c>
      <c r="V22" s="205">
        <v>33791000.00000001</v>
      </c>
      <c r="W22" s="205">
        <v>37091000</v>
      </c>
      <c r="X22" s="205">
        <v>39895000</v>
      </c>
      <c r="Y22" s="205">
        <v>40231000</v>
      </c>
      <c r="Z22" s="205">
        <v>41448000</v>
      </c>
      <c r="AA22" s="205">
        <v>43355999.99999999</v>
      </c>
      <c r="AB22" s="205">
        <v>44569999.99999999</v>
      </c>
      <c r="AC22" s="205">
        <v>47504999.99999999</v>
      </c>
      <c r="AD22" s="205">
        <v>47144000</v>
      </c>
      <c r="AE22" s="205">
        <v>48827999.99999999</v>
      </c>
      <c r="AF22" s="205">
        <v>49796000.00000001</v>
      </c>
      <c r="AG22" s="205">
        <v>48917000</v>
      </c>
      <c r="AH22" s="105" t="s">
        <v>299</v>
      </c>
      <c r="AI22" s="105" t="s">
        <v>299</v>
      </c>
      <c r="AJ22" s="203" t="s">
        <v>80</v>
      </c>
      <c r="AK22" s="95"/>
    </row>
    <row r="23" spans="1:37" s="110" customFormat="1" ht="12.95" customHeight="1">
      <c r="A23" s="201" t="s">
        <v>81</v>
      </c>
      <c r="B23" s="206"/>
      <c r="C23" s="220" t="s">
        <v>150</v>
      </c>
      <c r="D23" s="205">
        <v>50593999.99999999</v>
      </c>
      <c r="E23" s="205">
        <v>49137999.99999999</v>
      </c>
      <c r="F23" s="205">
        <v>46408000</v>
      </c>
      <c r="G23" s="205">
        <v>46788000</v>
      </c>
      <c r="H23" s="205">
        <v>49357000</v>
      </c>
      <c r="I23" s="205">
        <v>47826000</v>
      </c>
      <c r="J23" s="205">
        <v>48804000</v>
      </c>
      <c r="K23" s="205">
        <v>52138000.00000001</v>
      </c>
      <c r="L23" s="205">
        <v>51970000</v>
      </c>
      <c r="M23" s="205">
        <v>55376000.00000001</v>
      </c>
      <c r="N23" s="205">
        <v>56247000</v>
      </c>
      <c r="O23" s="205">
        <v>53921000</v>
      </c>
      <c r="P23" s="205">
        <v>54522000.00000001</v>
      </c>
      <c r="Q23" s="205">
        <v>56959000</v>
      </c>
      <c r="R23" s="205">
        <v>60251000</v>
      </c>
      <c r="S23" s="205">
        <v>66492000</v>
      </c>
      <c r="T23" s="205">
        <v>71696000</v>
      </c>
      <c r="U23" s="205">
        <v>72137999.99999999</v>
      </c>
      <c r="V23" s="205">
        <v>54468999.99999999</v>
      </c>
      <c r="W23" s="205">
        <v>61411000</v>
      </c>
      <c r="X23" s="205">
        <v>69323000</v>
      </c>
      <c r="Y23" s="205">
        <v>70535000</v>
      </c>
      <c r="Z23" s="205">
        <v>71055000</v>
      </c>
      <c r="AA23" s="205">
        <v>72971000</v>
      </c>
      <c r="AB23" s="205">
        <v>74176000</v>
      </c>
      <c r="AC23" s="205">
        <v>76275000</v>
      </c>
      <c r="AD23" s="205">
        <v>77008000.00000001</v>
      </c>
      <c r="AE23" s="205">
        <v>81240000</v>
      </c>
      <c r="AF23" s="205">
        <v>78635000</v>
      </c>
      <c r="AG23" s="205">
        <v>71393000</v>
      </c>
      <c r="AH23" s="105" t="s">
        <v>299</v>
      </c>
      <c r="AI23" s="105" t="s">
        <v>299</v>
      </c>
      <c r="AJ23" s="203" t="s">
        <v>81</v>
      </c>
      <c r="AK23" s="95"/>
    </row>
    <row r="24" spans="1:37" s="110" customFormat="1" ht="12.95" customHeight="1">
      <c r="A24" s="201" t="s">
        <v>82</v>
      </c>
      <c r="B24" s="206"/>
      <c r="C24" s="220" t="s">
        <v>108</v>
      </c>
      <c r="D24" s="105" t="s">
        <v>148</v>
      </c>
      <c r="E24" s="105">
        <v>26433999.999999996</v>
      </c>
      <c r="F24" s="105">
        <v>23551000</v>
      </c>
      <c r="G24" s="205">
        <v>23360999.999999996</v>
      </c>
      <c r="H24" s="205">
        <v>22453000.000000004</v>
      </c>
      <c r="I24" s="205">
        <v>21932000</v>
      </c>
      <c r="J24" s="205">
        <v>23724000</v>
      </c>
      <c r="K24" s="205">
        <v>24263000</v>
      </c>
      <c r="L24" s="205">
        <v>25414000</v>
      </c>
      <c r="M24" s="205">
        <v>30249000</v>
      </c>
      <c r="N24" s="205">
        <v>26772000</v>
      </c>
      <c r="O24" s="205">
        <v>26631999.999999996</v>
      </c>
      <c r="P24" s="205">
        <v>27964999.999999996</v>
      </c>
      <c r="Q24" s="205">
        <v>30449000</v>
      </c>
      <c r="R24" s="205">
        <v>30448000.000000004</v>
      </c>
      <c r="S24" s="205">
        <v>31665000</v>
      </c>
      <c r="T24" s="205">
        <v>36461000</v>
      </c>
      <c r="U24" s="205">
        <v>32701000</v>
      </c>
      <c r="V24" s="205">
        <v>25153000.000000004</v>
      </c>
      <c r="W24" s="205">
        <v>29968000</v>
      </c>
      <c r="X24" s="205">
        <v>32287999.999999996</v>
      </c>
      <c r="Y24" s="205">
        <v>31586000</v>
      </c>
      <c r="Z24" s="205">
        <v>32405000</v>
      </c>
      <c r="AA24" s="205">
        <v>34074999.99999999</v>
      </c>
      <c r="AB24" s="205">
        <v>38137000</v>
      </c>
      <c r="AC24" s="205">
        <v>40320000</v>
      </c>
      <c r="AD24" s="205">
        <v>40465999.99999999</v>
      </c>
      <c r="AE24" s="205">
        <v>43365000</v>
      </c>
      <c r="AF24" s="205">
        <v>44352999.99999999</v>
      </c>
      <c r="AG24" s="205">
        <v>42344000</v>
      </c>
      <c r="AH24" s="105" t="s">
        <v>299</v>
      </c>
      <c r="AI24" s="105" t="s">
        <v>299</v>
      </c>
      <c r="AJ24" s="203" t="s">
        <v>82</v>
      </c>
      <c r="AK24" s="95"/>
    </row>
    <row r="25" spans="1:37" s="110" customFormat="1" ht="12.95" customHeight="1">
      <c r="A25" s="201" t="s">
        <v>68</v>
      </c>
      <c r="B25" s="206"/>
      <c r="C25" s="220" t="s">
        <v>151</v>
      </c>
      <c r="D25" s="105" t="s">
        <v>148</v>
      </c>
      <c r="E25" s="105">
        <v>35169000</v>
      </c>
      <c r="F25" s="105">
        <v>32813000</v>
      </c>
      <c r="G25" s="205">
        <v>32988000</v>
      </c>
      <c r="H25" s="205">
        <v>31008000</v>
      </c>
      <c r="I25" s="205">
        <v>30869000</v>
      </c>
      <c r="J25" s="205">
        <v>31197000</v>
      </c>
      <c r="K25" s="205">
        <v>30898000</v>
      </c>
      <c r="L25" s="205">
        <v>31937000</v>
      </c>
      <c r="M25" s="205">
        <v>34605000</v>
      </c>
      <c r="N25" s="205">
        <v>31625000</v>
      </c>
      <c r="O25" s="205">
        <v>31628000.000000004</v>
      </c>
      <c r="P25" s="205">
        <v>31496000</v>
      </c>
      <c r="Q25" s="205">
        <v>33489000</v>
      </c>
      <c r="R25" s="205">
        <v>32437000.000000004</v>
      </c>
      <c r="S25" s="205">
        <v>36256000</v>
      </c>
      <c r="T25" s="205">
        <v>35199000</v>
      </c>
      <c r="U25" s="205">
        <v>36885999.99999999</v>
      </c>
      <c r="V25" s="205">
        <v>33469000</v>
      </c>
      <c r="W25" s="205">
        <v>39022000</v>
      </c>
      <c r="X25" s="205">
        <v>41219000</v>
      </c>
      <c r="Y25" s="205">
        <v>40696000</v>
      </c>
      <c r="Z25" s="205">
        <v>41028000</v>
      </c>
      <c r="AA25" s="205">
        <v>43158000</v>
      </c>
      <c r="AB25" s="205">
        <v>41273000</v>
      </c>
      <c r="AC25" s="205">
        <v>42941999.99999999</v>
      </c>
      <c r="AD25" s="205">
        <v>44513000</v>
      </c>
      <c r="AE25" s="205">
        <v>45709000</v>
      </c>
      <c r="AF25" s="205">
        <v>44021000</v>
      </c>
      <c r="AG25" s="205">
        <v>43055000</v>
      </c>
      <c r="AH25" s="105" t="s">
        <v>299</v>
      </c>
      <c r="AI25" s="105" t="s">
        <v>299</v>
      </c>
      <c r="AJ25" s="203" t="s">
        <v>68</v>
      </c>
      <c r="AK25" s="95"/>
    </row>
    <row r="26" spans="1:37" s="110" customFormat="1" ht="12.95" customHeight="1">
      <c r="A26" s="201" t="s">
        <v>11</v>
      </c>
      <c r="B26" s="206"/>
      <c r="C26" s="220" t="s">
        <v>109</v>
      </c>
      <c r="D26" s="105" t="s">
        <v>148</v>
      </c>
      <c r="E26" s="105">
        <v>52867999.99999999</v>
      </c>
      <c r="F26" s="105">
        <v>48404000</v>
      </c>
      <c r="G26" s="205">
        <v>48779000</v>
      </c>
      <c r="H26" s="205">
        <v>52397000</v>
      </c>
      <c r="I26" s="205">
        <v>53014000</v>
      </c>
      <c r="J26" s="205">
        <v>54443000.00000001</v>
      </c>
      <c r="K26" s="205">
        <v>58028000.00000001</v>
      </c>
      <c r="L26" s="205">
        <v>56849999.99999999</v>
      </c>
      <c r="M26" s="205">
        <v>60720000.00000001</v>
      </c>
      <c r="N26" s="205">
        <v>63046000</v>
      </c>
      <c r="O26" s="205">
        <v>61923000</v>
      </c>
      <c r="P26" s="205">
        <v>62453000</v>
      </c>
      <c r="Q26" s="205">
        <v>66232000</v>
      </c>
      <c r="R26" s="205">
        <v>67733000.00000001</v>
      </c>
      <c r="S26" s="205">
        <v>73253999.99999999</v>
      </c>
      <c r="T26" s="205">
        <v>80892000</v>
      </c>
      <c r="U26" s="205">
        <v>83985999.99999999</v>
      </c>
      <c r="V26" s="205">
        <v>65142000.00000001</v>
      </c>
      <c r="W26" s="205">
        <v>75789999.99999999</v>
      </c>
      <c r="X26" s="205">
        <v>85086000</v>
      </c>
      <c r="Y26" s="205">
        <v>86854000</v>
      </c>
      <c r="Z26" s="205">
        <v>87810000</v>
      </c>
      <c r="AA26" s="205">
        <v>91996000.00000001</v>
      </c>
      <c r="AB26" s="205">
        <v>93806999.99999999</v>
      </c>
      <c r="AC26" s="205">
        <v>96427000</v>
      </c>
      <c r="AD26" s="205">
        <v>103120000</v>
      </c>
      <c r="AE26" s="205">
        <v>106289000</v>
      </c>
      <c r="AF26" s="205">
        <v>105173999.99999999</v>
      </c>
      <c r="AG26" s="205">
        <v>93993000</v>
      </c>
      <c r="AH26" s="105" t="s">
        <v>299</v>
      </c>
      <c r="AI26" s="105" t="s">
        <v>299</v>
      </c>
      <c r="AJ26" s="203" t="s">
        <v>11</v>
      </c>
      <c r="AK26" s="95"/>
    </row>
    <row r="27" spans="1:37" s="110" customFormat="1" ht="12.95" customHeight="1">
      <c r="A27" s="201" t="s">
        <v>83</v>
      </c>
      <c r="B27" s="206"/>
      <c r="C27" s="220" t="s">
        <v>152</v>
      </c>
      <c r="D27" s="205">
        <v>54560000</v>
      </c>
      <c r="E27" s="205">
        <v>57428000</v>
      </c>
      <c r="F27" s="205">
        <v>47866000</v>
      </c>
      <c r="G27" s="205">
        <v>50880000</v>
      </c>
      <c r="H27" s="205">
        <v>53224000</v>
      </c>
      <c r="I27" s="205">
        <v>53750000</v>
      </c>
      <c r="J27" s="205">
        <v>58916000</v>
      </c>
      <c r="K27" s="205">
        <v>63671000</v>
      </c>
      <c r="L27" s="205">
        <v>64775999.99999999</v>
      </c>
      <c r="M27" s="205">
        <v>63708000</v>
      </c>
      <c r="N27" s="205">
        <v>73880000</v>
      </c>
      <c r="O27" s="205">
        <v>74697000</v>
      </c>
      <c r="P27" s="205">
        <v>78545000</v>
      </c>
      <c r="Q27" s="205">
        <v>77030000</v>
      </c>
      <c r="R27" s="205">
        <v>77809000.00000001</v>
      </c>
      <c r="S27" s="205">
        <v>86382000</v>
      </c>
      <c r="T27" s="205">
        <v>92748000</v>
      </c>
      <c r="U27" s="205">
        <v>83823000.00000001</v>
      </c>
      <c r="V27" s="205">
        <v>67003000</v>
      </c>
      <c r="W27" s="205">
        <v>94160000</v>
      </c>
      <c r="X27" s="205">
        <v>106153000</v>
      </c>
      <c r="Y27" s="205">
        <v>110023000</v>
      </c>
      <c r="Z27" s="205">
        <v>111661000</v>
      </c>
      <c r="AA27" s="205">
        <v>126222000</v>
      </c>
      <c r="AB27" s="205">
        <v>134283000.00000003</v>
      </c>
      <c r="AC27" s="205">
        <v>146950000</v>
      </c>
      <c r="AD27" s="205">
        <v>156099000</v>
      </c>
      <c r="AE27" s="205">
        <v>152965000</v>
      </c>
      <c r="AF27" s="205">
        <v>153386000</v>
      </c>
      <c r="AG27" s="205">
        <v>131938000</v>
      </c>
      <c r="AH27" s="105" t="s">
        <v>299</v>
      </c>
      <c r="AI27" s="105" t="s">
        <v>299</v>
      </c>
      <c r="AJ27" s="203" t="s">
        <v>83</v>
      </c>
      <c r="AK27" s="95"/>
    </row>
    <row r="28" spans="1:37" s="110" customFormat="1" ht="12.95" customHeight="1">
      <c r="A28" s="201" t="s">
        <v>49</v>
      </c>
      <c r="B28" s="206"/>
      <c r="C28" s="220" t="s">
        <v>253</v>
      </c>
      <c r="D28" s="205">
        <v>25147000</v>
      </c>
      <c r="E28" s="205">
        <v>26627000.000000004</v>
      </c>
      <c r="F28" s="205">
        <v>25180000</v>
      </c>
      <c r="G28" s="205">
        <v>24415000</v>
      </c>
      <c r="H28" s="205">
        <v>24121000</v>
      </c>
      <c r="I28" s="205">
        <v>24455000</v>
      </c>
      <c r="J28" s="205">
        <v>25208000.000000004</v>
      </c>
      <c r="K28" s="205">
        <v>25594000</v>
      </c>
      <c r="L28" s="205">
        <v>26148000.000000004</v>
      </c>
      <c r="M28" s="205">
        <v>26939000</v>
      </c>
      <c r="N28" s="205">
        <v>27163000</v>
      </c>
      <c r="O28" s="205">
        <v>26156000</v>
      </c>
      <c r="P28" s="205">
        <v>26843000</v>
      </c>
      <c r="Q28" s="205">
        <v>27273000</v>
      </c>
      <c r="R28" s="205">
        <v>28837000</v>
      </c>
      <c r="S28" s="205">
        <v>30890000</v>
      </c>
      <c r="T28" s="205">
        <v>32531999.999999996</v>
      </c>
      <c r="U28" s="205">
        <v>32090999.999999993</v>
      </c>
      <c r="V28" s="205">
        <v>30774000</v>
      </c>
      <c r="W28" s="205">
        <v>33733000</v>
      </c>
      <c r="X28" s="205">
        <v>36751000</v>
      </c>
      <c r="Y28" s="205">
        <v>37254999.99999999</v>
      </c>
      <c r="Z28" s="205">
        <v>36744000</v>
      </c>
      <c r="AA28" s="205">
        <v>38195000</v>
      </c>
      <c r="AB28" s="205">
        <v>39657000</v>
      </c>
      <c r="AC28" s="205">
        <v>40090999.99999999</v>
      </c>
      <c r="AD28" s="205">
        <v>41692000</v>
      </c>
      <c r="AE28" s="205">
        <v>40453000</v>
      </c>
      <c r="AF28" s="205">
        <v>43713000.00000001</v>
      </c>
      <c r="AG28" s="205">
        <v>43741000</v>
      </c>
      <c r="AH28" s="105" t="s">
        <v>299</v>
      </c>
      <c r="AI28" s="105" t="s">
        <v>299</v>
      </c>
      <c r="AJ28" s="203" t="s">
        <v>49</v>
      </c>
      <c r="AK28" s="95"/>
    </row>
    <row r="29" spans="1:37" s="110" customFormat="1" ht="12.95" customHeight="1">
      <c r="A29" s="201" t="s">
        <v>63</v>
      </c>
      <c r="B29" s="370" t="s">
        <v>110</v>
      </c>
      <c r="C29" s="371"/>
      <c r="D29" s="205">
        <v>27337000</v>
      </c>
      <c r="E29" s="205">
        <v>27572000</v>
      </c>
      <c r="F29" s="205">
        <v>27926000</v>
      </c>
      <c r="G29" s="205">
        <v>28187000</v>
      </c>
      <c r="H29" s="205">
        <v>30482000</v>
      </c>
      <c r="I29" s="205">
        <v>34607000</v>
      </c>
      <c r="J29" s="205">
        <v>33537000</v>
      </c>
      <c r="K29" s="205">
        <v>34074000</v>
      </c>
      <c r="L29" s="205">
        <v>32816000</v>
      </c>
      <c r="M29" s="205">
        <v>29561000</v>
      </c>
      <c r="N29" s="205">
        <v>30498000</v>
      </c>
      <c r="O29" s="205">
        <v>32473000</v>
      </c>
      <c r="P29" s="205">
        <v>32014000</v>
      </c>
      <c r="Q29" s="205">
        <v>36907000</v>
      </c>
      <c r="R29" s="205">
        <v>38404000</v>
      </c>
      <c r="S29" s="205">
        <v>41198000</v>
      </c>
      <c r="T29" s="205">
        <v>44713000</v>
      </c>
      <c r="U29" s="205">
        <v>51856000</v>
      </c>
      <c r="V29" s="205">
        <v>53674000</v>
      </c>
      <c r="W29" s="205">
        <v>54789000</v>
      </c>
      <c r="X29" s="205">
        <v>47259000</v>
      </c>
      <c r="Y29" s="205">
        <v>53526000</v>
      </c>
      <c r="Z29" s="205">
        <v>49346000</v>
      </c>
      <c r="AA29" s="205">
        <v>46397000</v>
      </c>
      <c r="AB29" s="205">
        <v>46119000</v>
      </c>
      <c r="AC29" s="205">
        <v>50136000</v>
      </c>
      <c r="AD29" s="205">
        <v>57489000</v>
      </c>
      <c r="AE29" s="205">
        <v>59135000</v>
      </c>
      <c r="AF29" s="205">
        <v>63672000</v>
      </c>
      <c r="AG29" s="205">
        <v>63340000</v>
      </c>
      <c r="AH29" s="205">
        <v>64002000</v>
      </c>
      <c r="AI29" s="105" t="s">
        <v>299</v>
      </c>
      <c r="AJ29" s="203" t="s">
        <v>63</v>
      </c>
      <c r="AK29" s="95"/>
    </row>
    <row r="30" spans="1:37" s="110" customFormat="1" ht="12.95" customHeight="1">
      <c r="A30" s="201" t="s">
        <v>50</v>
      </c>
      <c r="B30" s="370" t="s">
        <v>124</v>
      </c>
      <c r="C30" s="371"/>
      <c r="D30" s="205">
        <v>12565000</v>
      </c>
      <c r="E30" s="205">
        <v>14122000</v>
      </c>
      <c r="F30" s="205">
        <v>15004000</v>
      </c>
      <c r="G30" s="205">
        <v>16285000</v>
      </c>
      <c r="H30" s="205">
        <v>16799000</v>
      </c>
      <c r="I30" s="205">
        <v>16853000</v>
      </c>
      <c r="J30" s="205">
        <v>17323000</v>
      </c>
      <c r="K30" s="205">
        <v>18241000</v>
      </c>
      <c r="L30" s="205">
        <v>18352000</v>
      </c>
      <c r="M30" s="205">
        <v>18464000</v>
      </c>
      <c r="N30" s="205">
        <v>18306000</v>
      </c>
      <c r="O30" s="205">
        <v>18508000</v>
      </c>
      <c r="P30" s="205">
        <v>19185000</v>
      </c>
      <c r="Q30" s="205">
        <v>20186000</v>
      </c>
      <c r="R30" s="205">
        <v>20971000</v>
      </c>
      <c r="S30" s="205">
        <v>21291000</v>
      </c>
      <c r="T30" s="205">
        <v>22183000</v>
      </c>
      <c r="U30" s="205">
        <v>23393000</v>
      </c>
      <c r="V30" s="205">
        <v>22425000</v>
      </c>
      <c r="W30" s="205">
        <v>23548000</v>
      </c>
      <c r="X30" s="205">
        <v>25498000</v>
      </c>
      <c r="Y30" s="205">
        <v>25959000</v>
      </c>
      <c r="Z30" s="205">
        <v>26089000</v>
      </c>
      <c r="AA30" s="205">
        <v>27792000</v>
      </c>
      <c r="AB30" s="205">
        <v>28995000</v>
      </c>
      <c r="AC30" s="205">
        <v>29795000</v>
      </c>
      <c r="AD30" s="205">
        <v>31308000</v>
      </c>
      <c r="AE30" s="205">
        <v>33052000</v>
      </c>
      <c r="AF30" s="205">
        <v>34375000</v>
      </c>
      <c r="AG30" s="205">
        <v>34512000</v>
      </c>
      <c r="AH30" s="205">
        <v>33058000</v>
      </c>
      <c r="AI30" s="105" t="s">
        <v>299</v>
      </c>
      <c r="AJ30" s="203" t="s">
        <v>50</v>
      </c>
      <c r="AK30" s="95"/>
    </row>
    <row r="31" spans="1:37" s="110" customFormat="1" ht="12.95" customHeight="1">
      <c r="A31" s="201" t="s">
        <v>51</v>
      </c>
      <c r="B31" s="370" t="s">
        <v>132</v>
      </c>
      <c r="C31" s="371"/>
      <c r="D31" s="205">
        <v>87011000</v>
      </c>
      <c r="E31" s="205">
        <v>103352000</v>
      </c>
      <c r="F31" s="205">
        <v>109008000</v>
      </c>
      <c r="G31" s="205">
        <v>117502000</v>
      </c>
      <c r="H31" s="205">
        <v>117928000</v>
      </c>
      <c r="I31" s="205">
        <v>111837000</v>
      </c>
      <c r="J31" s="205">
        <v>107622000</v>
      </c>
      <c r="K31" s="205">
        <v>103216000</v>
      </c>
      <c r="L31" s="205">
        <v>101737000</v>
      </c>
      <c r="M31" s="205">
        <v>98046000</v>
      </c>
      <c r="N31" s="205">
        <v>93163000</v>
      </c>
      <c r="O31" s="205">
        <v>89431000</v>
      </c>
      <c r="P31" s="205">
        <v>85419000</v>
      </c>
      <c r="Q31" s="205">
        <v>83134000</v>
      </c>
      <c r="R31" s="205">
        <v>80470000</v>
      </c>
      <c r="S31" s="205">
        <v>83210000</v>
      </c>
      <c r="T31" s="205">
        <v>87680000</v>
      </c>
      <c r="U31" s="205">
        <v>91548000</v>
      </c>
      <c r="V31" s="205">
        <v>91320000</v>
      </c>
      <c r="W31" s="205">
        <v>99926000</v>
      </c>
      <c r="X31" s="205">
        <v>105972000</v>
      </c>
      <c r="Y31" s="205">
        <v>110392000</v>
      </c>
      <c r="Z31" s="205">
        <v>112226000</v>
      </c>
      <c r="AA31" s="205">
        <v>119583000</v>
      </c>
      <c r="AB31" s="205">
        <v>124907000</v>
      </c>
      <c r="AC31" s="205">
        <v>132548000</v>
      </c>
      <c r="AD31" s="205">
        <v>137994000</v>
      </c>
      <c r="AE31" s="205">
        <v>148044000</v>
      </c>
      <c r="AF31" s="205">
        <v>154323000</v>
      </c>
      <c r="AG31" s="205">
        <v>167329000</v>
      </c>
      <c r="AH31" s="205">
        <v>179802000</v>
      </c>
      <c r="AI31" s="205">
        <v>211102000</v>
      </c>
      <c r="AJ31" s="203" t="s">
        <v>51</v>
      </c>
      <c r="AK31" s="95"/>
    </row>
    <row r="32" spans="1:37" s="93" customFormat="1" ht="12.75" customHeight="1">
      <c r="A32" s="201" t="s">
        <v>52</v>
      </c>
      <c r="B32" s="368" t="s">
        <v>125</v>
      </c>
      <c r="C32" s="369"/>
      <c r="D32" s="202">
        <f>D33+D41+D49</f>
        <v>893902000</v>
      </c>
      <c r="E32" s="202">
        <f>E33+E41+E49</f>
        <v>976700000</v>
      </c>
      <c r="F32" s="202">
        <f>F33+F41+F49</f>
        <v>1035679000</v>
      </c>
      <c r="G32" s="202">
        <f aca="true" t="shared" si="3" ref="G32:T32">G33+G41+G49</f>
        <v>1081322000</v>
      </c>
      <c r="H32" s="202">
        <f t="shared" si="3"/>
        <v>1133672000</v>
      </c>
      <c r="I32" s="202">
        <f t="shared" si="3"/>
        <v>1167202000</v>
      </c>
      <c r="J32" s="202">
        <f t="shared" si="3"/>
        <v>1198386000</v>
      </c>
      <c r="K32" s="202">
        <f t="shared" si="3"/>
        <v>1234430000</v>
      </c>
      <c r="L32" s="202">
        <f t="shared" si="3"/>
        <v>1267344000</v>
      </c>
      <c r="M32" s="202">
        <f t="shared" si="3"/>
        <v>1296349000</v>
      </c>
      <c r="N32" s="202">
        <f t="shared" si="3"/>
        <v>1350949000</v>
      </c>
      <c r="O32" s="202">
        <f t="shared" si="3"/>
        <v>1387495000</v>
      </c>
      <c r="P32" s="202">
        <f t="shared" si="3"/>
        <v>1398979000</v>
      </c>
      <c r="Q32" s="202">
        <f t="shared" si="3"/>
        <v>1430741000</v>
      </c>
      <c r="R32" s="202">
        <f t="shared" si="3"/>
        <v>1449978000</v>
      </c>
      <c r="S32" s="202">
        <f t="shared" si="3"/>
        <v>1496004000</v>
      </c>
      <c r="T32" s="202">
        <f t="shared" si="3"/>
        <v>1547572000</v>
      </c>
      <c r="U32" s="202">
        <v>1584506000</v>
      </c>
      <c r="V32" s="202">
        <v>1570857000</v>
      </c>
      <c r="W32" s="202">
        <v>1596561000</v>
      </c>
      <c r="X32" s="202">
        <v>1664468000</v>
      </c>
      <c r="Y32" s="202">
        <v>1693492000</v>
      </c>
      <c r="Z32" s="202">
        <v>1748429000</v>
      </c>
      <c r="AA32" s="202">
        <v>1818185000</v>
      </c>
      <c r="AB32" s="202">
        <v>1880909000</v>
      </c>
      <c r="AC32" s="202">
        <v>1936348000</v>
      </c>
      <c r="AD32" s="202">
        <v>2019008000</v>
      </c>
      <c r="AE32" s="202">
        <v>2090566000</v>
      </c>
      <c r="AF32" s="202">
        <v>2166580000</v>
      </c>
      <c r="AG32" s="202">
        <v>2155776000</v>
      </c>
      <c r="AH32" s="202">
        <v>2264944000</v>
      </c>
      <c r="AI32" s="202">
        <v>2423972000</v>
      </c>
      <c r="AJ32" s="203" t="s">
        <v>52</v>
      </c>
      <c r="AK32" s="94"/>
    </row>
    <row r="33" spans="1:37" s="93" customFormat="1" ht="12.75" customHeight="1">
      <c r="A33" s="201" t="s">
        <v>53</v>
      </c>
      <c r="B33" s="368" t="s">
        <v>288</v>
      </c>
      <c r="C33" s="369"/>
      <c r="D33" s="202">
        <f>D34+D35+D36+D37</f>
        <v>282834000</v>
      </c>
      <c r="E33" s="202">
        <f>E34+E35+E36+E37</f>
        <v>298163000</v>
      </c>
      <c r="F33" s="202">
        <f>F34+F35+F36+F37</f>
        <v>308009000</v>
      </c>
      <c r="G33" s="202">
        <f aca="true" t="shared" si="4" ref="G33:T33">G34+G35+G36+G37</f>
        <v>321398000</v>
      </c>
      <c r="H33" s="202">
        <f t="shared" si="4"/>
        <v>336843000</v>
      </c>
      <c r="I33" s="202">
        <f t="shared" si="4"/>
        <v>338912000</v>
      </c>
      <c r="J33" s="202">
        <f t="shared" si="4"/>
        <v>353534000</v>
      </c>
      <c r="K33" s="202">
        <f t="shared" si="4"/>
        <v>374844000</v>
      </c>
      <c r="L33" s="202">
        <f t="shared" si="4"/>
        <v>373794000</v>
      </c>
      <c r="M33" s="202">
        <f t="shared" si="4"/>
        <v>389605000</v>
      </c>
      <c r="N33" s="202">
        <f t="shared" si="4"/>
        <v>414417000</v>
      </c>
      <c r="O33" s="202">
        <f t="shared" si="4"/>
        <v>421591000</v>
      </c>
      <c r="P33" s="202">
        <f t="shared" si="4"/>
        <v>417222000</v>
      </c>
      <c r="Q33" s="202">
        <f t="shared" si="4"/>
        <v>427554000</v>
      </c>
      <c r="R33" s="202">
        <f t="shared" si="4"/>
        <v>434359000</v>
      </c>
      <c r="S33" s="202">
        <f t="shared" si="4"/>
        <v>452687000</v>
      </c>
      <c r="T33" s="202">
        <f t="shared" si="4"/>
        <v>472395000</v>
      </c>
      <c r="U33" s="202">
        <v>482163000</v>
      </c>
      <c r="V33" s="202">
        <v>470280000</v>
      </c>
      <c r="W33" s="202">
        <v>464000000</v>
      </c>
      <c r="X33" s="202">
        <v>489252000</v>
      </c>
      <c r="Y33" s="202">
        <v>493684000</v>
      </c>
      <c r="Z33" s="202">
        <v>507888000</v>
      </c>
      <c r="AA33" s="202">
        <v>536273000</v>
      </c>
      <c r="AB33" s="202">
        <v>556396000</v>
      </c>
      <c r="AC33" s="202">
        <v>577077000</v>
      </c>
      <c r="AD33" s="202">
        <v>604624000</v>
      </c>
      <c r="AE33" s="202">
        <v>628975000</v>
      </c>
      <c r="AF33" s="202">
        <v>654204000</v>
      </c>
      <c r="AG33" s="202">
        <v>633694000</v>
      </c>
      <c r="AH33" s="202">
        <v>680627000</v>
      </c>
      <c r="AI33" s="202">
        <v>766090000</v>
      </c>
      <c r="AJ33" s="203" t="s">
        <v>53</v>
      </c>
      <c r="AK33" s="94"/>
    </row>
    <row r="34" spans="1:37" s="110" customFormat="1" ht="12.95" customHeight="1">
      <c r="A34" s="201" t="s">
        <v>4</v>
      </c>
      <c r="B34" s="370" t="s">
        <v>111</v>
      </c>
      <c r="C34" s="371"/>
      <c r="D34" s="205">
        <v>146544000</v>
      </c>
      <c r="E34" s="205">
        <v>152341000</v>
      </c>
      <c r="F34" s="205">
        <v>156831000</v>
      </c>
      <c r="G34" s="205">
        <v>166753000</v>
      </c>
      <c r="H34" s="205">
        <v>176626000</v>
      </c>
      <c r="I34" s="205">
        <v>177097000</v>
      </c>
      <c r="J34" s="205">
        <v>180648000</v>
      </c>
      <c r="K34" s="205">
        <v>190506000</v>
      </c>
      <c r="L34" s="205">
        <v>186124000</v>
      </c>
      <c r="M34" s="205">
        <v>193448000</v>
      </c>
      <c r="N34" s="205">
        <v>204924000</v>
      </c>
      <c r="O34" s="205">
        <v>208071000</v>
      </c>
      <c r="P34" s="205">
        <v>210862000</v>
      </c>
      <c r="Q34" s="205">
        <v>211866000</v>
      </c>
      <c r="R34" s="205">
        <v>215330000</v>
      </c>
      <c r="S34" s="205">
        <v>221604000</v>
      </c>
      <c r="T34" s="205">
        <v>228736000</v>
      </c>
      <c r="U34" s="205">
        <v>236995000</v>
      </c>
      <c r="V34" s="205">
        <v>235113000</v>
      </c>
      <c r="W34" s="205">
        <v>226901000</v>
      </c>
      <c r="X34" s="205">
        <v>238735000</v>
      </c>
      <c r="Y34" s="205">
        <v>233868000</v>
      </c>
      <c r="Z34" s="205">
        <v>236643000</v>
      </c>
      <c r="AA34" s="205">
        <v>255137000</v>
      </c>
      <c r="AB34" s="205">
        <v>265240000</v>
      </c>
      <c r="AC34" s="205">
        <v>279317000</v>
      </c>
      <c r="AD34" s="205">
        <v>294929000</v>
      </c>
      <c r="AE34" s="205">
        <v>302092000</v>
      </c>
      <c r="AF34" s="205">
        <v>312130000</v>
      </c>
      <c r="AG34" s="205">
        <v>320367000</v>
      </c>
      <c r="AH34" s="205">
        <v>338586000</v>
      </c>
      <c r="AI34" s="105" t="s">
        <v>299</v>
      </c>
      <c r="AJ34" s="203" t="s">
        <v>4</v>
      </c>
      <c r="AK34" s="95"/>
    </row>
    <row r="35" spans="1:37" s="110" customFormat="1" ht="12.95" customHeight="1">
      <c r="A35" s="201" t="s">
        <v>5</v>
      </c>
      <c r="B35" s="370" t="s">
        <v>120</v>
      </c>
      <c r="C35" s="371"/>
      <c r="D35" s="205">
        <v>64907000</v>
      </c>
      <c r="E35" s="205">
        <v>65426000</v>
      </c>
      <c r="F35" s="205">
        <v>65504000</v>
      </c>
      <c r="G35" s="205">
        <v>66928000</v>
      </c>
      <c r="H35" s="205">
        <v>68200000</v>
      </c>
      <c r="I35" s="205">
        <v>68518000</v>
      </c>
      <c r="J35" s="205">
        <v>72631000</v>
      </c>
      <c r="K35" s="205">
        <v>73767000</v>
      </c>
      <c r="L35" s="205">
        <v>75998000</v>
      </c>
      <c r="M35" s="205">
        <v>78739000</v>
      </c>
      <c r="N35" s="205">
        <v>83058000</v>
      </c>
      <c r="O35" s="205">
        <v>85110000</v>
      </c>
      <c r="P35" s="205">
        <v>86402000</v>
      </c>
      <c r="Q35" s="205">
        <v>88350000</v>
      </c>
      <c r="R35" s="205">
        <v>92328000</v>
      </c>
      <c r="S35" s="205">
        <v>98206000</v>
      </c>
      <c r="T35" s="205">
        <v>103510000</v>
      </c>
      <c r="U35" s="205">
        <v>106264000</v>
      </c>
      <c r="V35" s="205">
        <v>102292000</v>
      </c>
      <c r="W35" s="205">
        <v>104762000</v>
      </c>
      <c r="X35" s="205">
        <v>107055000</v>
      </c>
      <c r="Y35" s="205">
        <v>110208000</v>
      </c>
      <c r="Z35" s="205">
        <v>116213000</v>
      </c>
      <c r="AA35" s="205">
        <v>118036000</v>
      </c>
      <c r="AB35" s="205">
        <v>123508000</v>
      </c>
      <c r="AC35" s="205">
        <v>123838000</v>
      </c>
      <c r="AD35" s="205">
        <v>128259000</v>
      </c>
      <c r="AE35" s="205">
        <v>132526000</v>
      </c>
      <c r="AF35" s="205">
        <v>139062000</v>
      </c>
      <c r="AG35" s="205">
        <v>127526000</v>
      </c>
      <c r="AH35" s="205">
        <v>146598000</v>
      </c>
      <c r="AI35" s="105" t="s">
        <v>299</v>
      </c>
      <c r="AJ35" s="203" t="s">
        <v>5</v>
      </c>
      <c r="AK35" s="95"/>
    </row>
    <row r="36" spans="1:37" s="110" customFormat="1" ht="12.95" customHeight="1">
      <c r="A36" s="201" t="s">
        <v>6</v>
      </c>
      <c r="B36" s="370" t="s">
        <v>112</v>
      </c>
      <c r="C36" s="371"/>
      <c r="D36" s="205">
        <v>20618000</v>
      </c>
      <c r="E36" s="205">
        <v>22285000</v>
      </c>
      <c r="F36" s="205">
        <v>23851000</v>
      </c>
      <c r="G36" s="205">
        <v>25231000</v>
      </c>
      <c r="H36" s="205">
        <v>25677000</v>
      </c>
      <c r="I36" s="205">
        <v>25723000</v>
      </c>
      <c r="J36" s="205">
        <v>26385000</v>
      </c>
      <c r="K36" s="205">
        <v>27754000</v>
      </c>
      <c r="L36" s="205">
        <v>28526000</v>
      </c>
      <c r="M36" s="205">
        <v>30304000</v>
      </c>
      <c r="N36" s="205">
        <v>31209000</v>
      </c>
      <c r="O36" s="205">
        <v>30462000</v>
      </c>
      <c r="P36" s="205">
        <v>29997000</v>
      </c>
      <c r="Q36" s="205">
        <v>30339000</v>
      </c>
      <c r="R36" s="205">
        <v>30683000</v>
      </c>
      <c r="S36" s="205">
        <v>31051000</v>
      </c>
      <c r="T36" s="205">
        <v>32972000</v>
      </c>
      <c r="U36" s="205">
        <v>32627000</v>
      </c>
      <c r="V36" s="205">
        <v>31125000</v>
      </c>
      <c r="W36" s="205">
        <v>32686000</v>
      </c>
      <c r="X36" s="205">
        <v>34842000</v>
      </c>
      <c r="Y36" s="205">
        <v>36920000</v>
      </c>
      <c r="Z36" s="205">
        <v>36241000</v>
      </c>
      <c r="AA36" s="205">
        <v>38805000</v>
      </c>
      <c r="AB36" s="205">
        <v>41591000</v>
      </c>
      <c r="AC36" s="205">
        <v>44080000</v>
      </c>
      <c r="AD36" s="205">
        <v>45918000</v>
      </c>
      <c r="AE36" s="205">
        <v>48486000</v>
      </c>
      <c r="AF36" s="205">
        <v>50515000</v>
      </c>
      <c r="AG36" s="205">
        <v>31130000</v>
      </c>
      <c r="AH36" s="205">
        <v>31638000</v>
      </c>
      <c r="AI36" s="105" t="s">
        <v>299</v>
      </c>
      <c r="AJ36" s="203" t="s">
        <v>6</v>
      </c>
      <c r="AK36" s="95"/>
    </row>
    <row r="37" spans="1:37" s="110" customFormat="1" ht="12.95" customHeight="1">
      <c r="A37" s="201" t="s">
        <v>26</v>
      </c>
      <c r="B37" s="370" t="s">
        <v>127</v>
      </c>
      <c r="C37" s="371"/>
      <c r="D37" s="205">
        <f>D38+D39+D40</f>
        <v>50765000</v>
      </c>
      <c r="E37" s="205">
        <f>E38+E39+E40</f>
        <v>58111000</v>
      </c>
      <c r="F37" s="205">
        <f>F38+F39+F40</f>
        <v>61823000</v>
      </c>
      <c r="G37" s="205">
        <f aca="true" t="shared" si="5" ref="G37:T37">G38+G39+G40</f>
        <v>62486000</v>
      </c>
      <c r="H37" s="205">
        <f t="shared" si="5"/>
        <v>66340000</v>
      </c>
      <c r="I37" s="205">
        <f t="shared" si="5"/>
        <v>67574000</v>
      </c>
      <c r="J37" s="205">
        <f t="shared" si="5"/>
        <v>73870000</v>
      </c>
      <c r="K37" s="205">
        <f t="shared" si="5"/>
        <v>82817000</v>
      </c>
      <c r="L37" s="205">
        <f t="shared" si="5"/>
        <v>83146000</v>
      </c>
      <c r="M37" s="205">
        <f t="shared" si="5"/>
        <v>87114000</v>
      </c>
      <c r="N37" s="205">
        <f t="shared" si="5"/>
        <v>95226000</v>
      </c>
      <c r="O37" s="205">
        <f t="shared" si="5"/>
        <v>97948000</v>
      </c>
      <c r="P37" s="205">
        <f t="shared" si="5"/>
        <v>89961000</v>
      </c>
      <c r="Q37" s="205">
        <f t="shared" si="5"/>
        <v>96999000</v>
      </c>
      <c r="R37" s="205">
        <f t="shared" si="5"/>
        <v>96018000</v>
      </c>
      <c r="S37" s="205">
        <f t="shared" si="5"/>
        <v>101826000</v>
      </c>
      <c r="T37" s="205">
        <f t="shared" si="5"/>
        <v>107177000</v>
      </c>
      <c r="U37" s="205">
        <v>106277000</v>
      </c>
      <c r="V37" s="205">
        <v>101750000</v>
      </c>
      <c r="W37" s="205">
        <v>99651000</v>
      </c>
      <c r="X37" s="205">
        <v>108620000</v>
      </c>
      <c r="Y37" s="205">
        <v>112688000</v>
      </c>
      <c r="Z37" s="205">
        <v>118791000</v>
      </c>
      <c r="AA37" s="205">
        <v>124295000</v>
      </c>
      <c r="AB37" s="205">
        <v>126057000</v>
      </c>
      <c r="AC37" s="205">
        <v>129842000</v>
      </c>
      <c r="AD37" s="205">
        <v>135518000</v>
      </c>
      <c r="AE37" s="205">
        <v>145871000</v>
      </c>
      <c r="AF37" s="205">
        <v>152497000</v>
      </c>
      <c r="AG37" s="205">
        <v>154671000</v>
      </c>
      <c r="AH37" s="205">
        <v>163805000</v>
      </c>
      <c r="AI37" s="105" t="s">
        <v>299</v>
      </c>
      <c r="AJ37" s="203" t="s">
        <v>26</v>
      </c>
      <c r="AK37" s="95"/>
    </row>
    <row r="38" spans="1:37" s="110" customFormat="1" ht="12.95" customHeight="1">
      <c r="A38" s="201" t="s">
        <v>27</v>
      </c>
      <c r="B38" s="207" t="s">
        <v>153</v>
      </c>
      <c r="C38" s="220" t="s">
        <v>128</v>
      </c>
      <c r="D38" s="205">
        <v>16157000</v>
      </c>
      <c r="E38" s="205">
        <v>19404000</v>
      </c>
      <c r="F38" s="205">
        <v>19630000</v>
      </c>
      <c r="G38" s="205">
        <v>20124000</v>
      </c>
      <c r="H38" s="205">
        <v>21754000</v>
      </c>
      <c r="I38" s="205">
        <v>22327000</v>
      </c>
      <c r="J38" s="205">
        <v>24522000</v>
      </c>
      <c r="K38" s="205">
        <v>25984000</v>
      </c>
      <c r="L38" s="205">
        <v>26219000</v>
      </c>
      <c r="M38" s="205">
        <v>26818000</v>
      </c>
      <c r="N38" s="205">
        <v>26613000</v>
      </c>
      <c r="O38" s="205">
        <v>24340000</v>
      </c>
      <c r="P38" s="205">
        <v>23870000</v>
      </c>
      <c r="Q38" s="205">
        <v>24577000</v>
      </c>
      <c r="R38" s="205">
        <v>25666000</v>
      </c>
      <c r="S38" s="205">
        <v>25727000</v>
      </c>
      <c r="T38" s="205">
        <v>27095000</v>
      </c>
      <c r="U38" s="205">
        <v>26288000</v>
      </c>
      <c r="V38" s="205">
        <v>25789000</v>
      </c>
      <c r="W38" s="205">
        <v>26058000</v>
      </c>
      <c r="X38" s="205">
        <v>27586000</v>
      </c>
      <c r="Y38" s="205">
        <v>28351000</v>
      </c>
      <c r="Z38" s="205">
        <v>29856000</v>
      </c>
      <c r="AA38" s="205">
        <v>29697000</v>
      </c>
      <c r="AB38" s="205">
        <v>29269000</v>
      </c>
      <c r="AC38" s="205">
        <v>30478000</v>
      </c>
      <c r="AD38" s="205">
        <v>30564000</v>
      </c>
      <c r="AE38" s="205">
        <v>30692000</v>
      </c>
      <c r="AF38" s="205">
        <v>31426000</v>
      </c>
      <c r="AG38" s="205">
        <v>28951000</v>
      </c>
      <c r="AH38" s="105" t="s">
        <v>299</v>
      </c>
      <c r="AI38" s="105" t="s">
        <v>299</v>
      </c>
      <c r="AJ38" s="203" t="s">
        <v>27</v>
      </c>
      <c r="AK38" s="95"/>
    </row>
    <row r="39" spans="1:37" s="110" customFormat="1" ht="12.95" customHeight="1">
      <c r="A39" s="201" t="s">
        <v>7</v>
      </c>
      <c r="B39" s="207"/>
      <c r="C39" s="220" t="s">
        <v>117</v>
      </c>
      <c r="D39" s="205">
        <v>21778000</v>
      </c>
      <c r="E39" s="205">
        <v>24689000</v>
      </c>
      <c r="F39" s="205">
        <v>26616000</v>
      </c>
      <c r="G39" s="205">
        <v>27553000</v>
      </c>
      <c r="H39" s="205">
        <v>28815000</v>
      </c>
      <c r="I39" s="205">
        <v>27430000</v>
      </c>
      <c r="J39" s="205">
        <v>29218000</v>
      </c>
      <c r="K39" s="205">
        <v>31982000</v>
      </c>
      <c r="L39" s="205">
        <v>30915000</v>
      </c>
      <c r="M39" s="205">
        <v>30763000</v>
      </c>
      <c r="N39" s="205">
        <v>34152000</v>
      </c>
      <c r="O39" s="205">
        <v>38064000</v>
      </c>
      <c r="P39" s="205">
        <v>31957000</v>
      </c>
      <c r="Q39" s="205">
        <v>36622000</v>
      </c>
      <c r="R39" s="205">
        <v>32204000</v>
      </c>
      <c r="S39" s="205">
        <v>35639000</v>
      </c>
      <c r="T39" s="205">
        <v>34105000</v>
      </c>
      <c r="U39" s="205">
        <v>33239000</v>
      </c>
      <c r="V39" s="205">
        <v>30495000</v>
      </c>
      <c r="W39" s="205">
        <v>26998000</v>
      </c>
      <c r="X39" s="205">
        <v>26678000</v>
      </c>
      <c r="Y39" s="205">
        <v>26055000</v>
      </c>
      <c r="Z39" s="205">
        <v>24297000</v>
      </c>
      <c r="AA39" s="205">
        <v>25733000</v>
      </c>
      <c r="AB39" s="205">
        <v>26627000</v>
      </c>
      <c r="AC39" s="205">
        <v>25234000</v>
      </c>
      <c r="AD39" s="205">
        <v>26378000</v>
      </c>
      <c r="AE39" s="205">
        <v>26630000</v>
      </c>
      <c r="AF39" s="205">
        <v>27746000</v>
      </c>
      <c r="AG39" s="205">
        <v>29438000</v>
      </c>
      <c r="AH39" s="105" t="s">
        <v>299</v>
      </c>
      <c r="AI39" s="105" t="s">
        <v>299</v>
      </c>
      <c r="AJ39" s="203" t="s">
        <v>7</v>
      </c>
      <c r="AK39" s="95"/>
    </row>
    <row r="40" spans="1:37" s="110" customFormat="1" ht="12.95" customHeight="1">
      <c r="A40" s="201" t="s">
        <v>28</v>
      </c>
      <c r="B40" s="207"/>
      <c r="C40" s="220" t="s">
        <v>255</v>
      </c>
      <c r="D40" s="205">
        <v>12830000</v>
      </c>
      <c r="E40" s="205">
        <v>14018000</v>
      </c>
      <c r="F40" s="205">
        <v>15577000</v>
      </c>
      <c r="G40" s="205">
        <v>14809000</v>
      </c>
      <c r="H40" s="205">
        <v>15771000</v>
      </c>
      <c r="I40" s="205">
        <v>17817000</v>
      </c>
      <c r="J40" s="205">
        <v>20130000</v>
      </c>
      <c r="K40" s="205">
        <v>24851000</v>
      </c>
      <c r="L40" s="205">
        <v>26012000</v>
      </c>
      <c r="M40" s="205">
        <v>29533000</v>
      </c>
      <c r="N40" s="205">
        <v>34461000</v>
      </c>
      <c r="O40" s="205">
        <v>35544000</v>
      </c>
      <c r="P40" s="205">
        <v>34134000</v>
      </c>
      <c r="Q40" s="205">
        <v>35800000</v>
      </c>
      <c r="R40" s="205">
        <v>38148000</v>
      </c>
      <c r="S40" s="205">
        <v>40460000</v>
      </c>
      <c r="T40" s="205">
        <v>45977000</v>
      </c>
      <c r="U40" s="205">
        <v>46750000</v>
      </c>
      <c r="V40" s="205">
        <v>45466000</v>
      </c>
      <c r="W40" s="205">
        <v>46595000</v>
      </c>
      <c r="X40" s="205">
        <v>54356000</v>
      </c>
      <c r="Y40" s="205">
        <v>58282000</v>
      </c>
      <c r="Z40" s="205">
        <v>64638000</v>
      </c>
      <c r="AA40" s="205">
        <v>68865000</v>
      </c>
      <c r="AB40" s="205">
        <v>70161000</v>
      </c>
      <c r="AC40" s="205">
        <v>74130000</v>
      </c>
      <c r="AD40" s="205">
        <v>78576000</v>
      </c>
      <c r="AE40" s="205">
        <v>88549000</v>
      </c>
      <c r="AF40" s="205">
        <v>93325000</v>
      </c>
      <c r="AG40" s="205">
        <v>96282000</v>
      </c>
      <c r="AH40" s="105" t="s">
        <v>299</v>
      </c>
      <c r="AI40" s="105" t="s">
        <v>299</v>
      </c>
      <c r="AJ40" s="203" t="s">
        <v>28</v>
      </c>
      <c r="AK40" s="95"/>
    </row>
    <row r="41" spans="1:37" s="93" customFormat="1" ht="13.7" customHeight="1">
      <c r="A41" s="201" t="s">
        <v>29</v>
      </c>
      <c r="B41" s="368" t="s">
        <v>260</v>
      </c>
      <c r="C41" s="369"/>
      <c r="D41" s="202">
        <f>D42+D43+D44+D48</f>
        <v>324981000</v>
      </c>
      <c r="E41" s="202">
        <f>E42+E43+E44+E48</f>
        <v>360223000</v>
      </c>
      <c r="F41" s="202">
        <f>F42+F43+F44+F48</f>
        <v>395468000</v>
      </c>
      <c r="G41" s="202">
        <f aca="true" t="shared" si="6" ref="G41:T41">G42+G43+G44+G48</f>
        <v>410848000</v>
      </c>
      <c r="H41" s="202">
        <f t="shared" si="6"/>
        <v>431659000</v>
      </c>
      <c r="I41" s="202">
        <f t="shared" si="6"/>
        <v>450363000</v>
      </c>
      <c r="J41" s="202">
        <f t="shared" si="6"/>
        <v>460858000</v>
      </c>
      <c r="K41" s="202">
        <f t="shared" si="6"/>
        <v>469719000</v>
      </c>
      <c r="L41" s="202">
        <f t="shared" si="6"/>
        <v>494438000</v>
      </c>
      <c r="M41" s="202">
        <f t="shared" si="6"/>
        <v>498871000</v>
      </c>
      <c r="N41" s="202">
        <f t="shared" si="6"/>
        <v>518993000</v>
      </c>
      <c r="O41" s="202">
        <f t="shared" si="6"/>
        <v>534876000</v>
      </c>
      <c r="P41" s="202">
        <f t="shared" si="6"/>
        <v>545426000</v>
      </c>
      <c r="Q41" s="202">
        <f t="shared" si="6"/>
        <v>558728000</v>
      </c>
      <c r="R41" s="202">
        <f t="shared" si="6"/>
        <v>566452000</v>
      </c>
      <c r="S41" s="202">
        <f t="shared" si="6"/>
        <v>586865000</v>
      </c>
      <c r="T41" s="202">
        <f t="shared" si="6"/>
        <v>612053000</v>
      </c>
      <c r="U41" s="202">
        <v>622876000</v>
      </c>
      <c r="V41" s="202">
        <v>608163000</v>
      </c>
      <c r="W41" s="202">
        <v>624895000</v>
      </c>
      <c r="X41" s="202">
        <v>651414000</v>
      </c>
      <c r="Y41" s="202">
        <v>659030000</v>
      </c>
      <c r="Z41" s="202">
        <v>681516000</v>
      </c>
      <c r="AA41" s="202">
        <v>702372000</v>
      </c>
      <c r="AB41" s="202">
        <v>725968000</v>
      </c>
      <c r="AC41" s="202">
        <v>740674000</v>
      </c>
      <c r="AD41" s="202">
        <v>768428000</v>
      </c>
      <c r="AE41" s="202">
        <v>791653000</v>
      </c>
      <c r="AF41" s="202">
        <v>808735000</v>
      </c>
      <c r="AG41" s="202">
        <v>806249000</v>
      </c>
      <c r="AH41" s="202">
        <v>841529000</v>
      </c>
      <c r="AI41" s="202">
        <v>876871000</v>
      </c>
      <c r="AJ41" s="203" t="s">
        <v>29</v>
      </c>
      <c r="AK41" s="94"/>
    </row>
    <row r="42" spans="1:37" s="110" customFormat="1" ht="12.95" customHeight="1">
      <c r="A42" s="201" t="s">
        <v>30</v>
      </c>
      <c r="B42" s="370" t="s">
        <v>154</v>
      </c>
      <c r="C42" s="371"/>
      <c r="D42" s="205">
        <v>67870000</v>
      </c>
      <c r="E42" s="205">
        <v>72287000</v>
      </c>
      <c r="F42" s="205">
        <v>80082000</v>
      </c>
      <c r="G42" s="205">
        <v>79001000</v>
      </c>
      <c r="H42" s="205">
        <v>78578000</v>
      </c>
      <c r="I42" s="205">
        <v>82763000</v>
      </c>
      <c r="J42" s="205">
        <v>85495000</v>
      </c>
      <c r="K42" s="205">
        <v>83212000</v>
      </c>
      <c r="L42" s="205">
        <v>99957000</v>
      </c>
      <c r="M42" s="205">
        <v>85245000</v>
      </c>
      <c r="N42" s="205">
        <v>88076000</v>
      </c>
      <c r="O42" s="205">
        <v>94795000</v>
      </c>
      <c r="P42" s="205">
        <v>104732000</v>
      </c>
      <c r="Q42" s="205">
        <v>116682000</v>
      </c>
      <c r="R42" s="205">
        <v>114222000</v>
      </c>
      <c r="S42" s="205">
        <v>113463000</v>
      </c>
      <c r="T42" s="205">
        <v>106990000</v>
      </c>
      <c r="U42" s="205">
        <v>98466000</v>
      </c>
      <c r="V42" s="205">
        <v>112160000</v>
      </c>
      <c r="W42" s="205">
        <v>115217000</v>
      </c>
      <c r="X42" s="205">
        <v>116117000</v>
      </c>
      <c r="Y42" s="205">
        <v>118417000</v>
      </c>
      <c r="Z42" s="205">
        <v>116708000</v>
      </c>
      <c r="AA42" s="205">
        <v>117468000</v>
      </c>
      <c r="AB42" s="205">
        <v>119828000</v>
      </c>
      <c r="AC42" s="205">
        <v>118113000</v>
      </c>
      <c r="AD42" s="205">
        <v>118422000</v>
      </c>
      <c r="AE42" s="205">
        <v>118488000</v>
      </c>
      <c r="AF42" s="205">
        <v>121899000</v>
      </c>
      <c r="AG42" s="205">
        <v>123517000</v>
      </c>
      <c r="AH42" s="205">
        <v>123162000</v>
      </c>
      <c r="AI42" s="105" t="s">
        <v>299</v>
      </c>
      <c r="AJ42" s="203" t="s">
        <v>30</v>
      </c>
      <c r="AK42" s="95"/>
    </row>
    <row r="43" spans="1:37" s="110" customFormat="1" ht="12.95" customHeight="1">
      <c r="A43" s="201" t="s">
        <v>31</v>
      </c>
      <c r="B43" s="370" t="s">
        <v>126</v>
      </c>
      <c r="C43" s="371"/>
      <c r="D43" s="205">
        <v>124765000</v>
      </c>
      <c r="E43" s="205">
        <v>141229000</v>
      </c>
      <c r="F43" s="205">
        <v>157771000</v>
      </c>
      <c r="G43" s="205">
        <v>171998000</v>
      </c>
      <c r="H43" s="205">
        <v>185243000</v>
      </c>
      <c r="I43" s="205">
        <v>192891000</v>
      </c>
      <c r="J43" s="205">
        <v>196819000</v>
      </c>
      <c r="K43" s="205">
        <v>199885000</v>
      </c>
      <c r="L43" s="205">
        <v>198298000</v>
      </c>
      <c r="M43" s="205">
        <v>206251000</v>
      </c>
      <c r="N43" s="205">
        <v>216527000</v>
      </c>
      <c r="O43" s="205">
        <v>223164000</v>
      </c>
      <c r="P43" s="205">
        <v>222879000</v>
      </c>
      <c r="Q43" s="205">
        <v>224064000</v>
      </c>
      <c r="R43" s="205">
        <v>228103000</v>
      </c>
      <c r="S43" s="205">
        <v>240707000</v>
      </c>
      <c r="T43" s="205">
        <v>255670000</v>
      </c>
      <c r="U43" s="205">
        <v>265661000</v>
      </c>
      <c r="V43" s="205">
        <v>260505000</v>
      </c>
      <c r="W43" s="205">
        <v>261874000</v>
      </c>
      <c r="X43" s="205">
        <v>277960000</v>
      </c>
      <c r="Y43" s="205">
        <v>273355000</v>
      </c>
      <c r="Z43" s="205">
        <v>283304000</v>
      </c>
      <c r="AA43" s="205">
        <v>288922000</v>
      </c>
      <c r="AB43" s="205">
        <v>299286000</v>
      </c>
      <c r="AC43" s="205">
        <v>305682000</v>
      </c>
      <c r="AD43" s="205">
        <v>313185000</v>
      </c>
      <c r="AE43" s="205">
        <v>319338000</v>
      </c>
      <c r="AF43" s="205">
        <v>327201000</v>
      </c>
      <c r="AG43" s="205">
        <v>332634000</v>
      </c>
      <c r="AH43" s="205">
        <v>341957000</v>
      </c>
      <c r="AI43" s="105" t="s">
        <v>299</v>
      </c>
      <c r="AJ43" s="203" t="s">
        <v>31</v>
      </c>
      <c r="AK43" s="95"/>
    </row>
    <row r="44" spans="1:37" s="110" customFormat="1" ht="12.95" customHeight="1">
      <c r="A44" s="201" t="s">
        <v>32</v>
      </c>
      <c r="B44" s="370" t="s">
        <v>256</v>
      </c>
      <c r="C44" s="371"/>
      <c r="D44" s="205">
        <f>D45+D46+D47</f>
        <v>85037000</v>
      </c>
      <c r="E44" s="205">
        <f>E45+E46+E47</f>
        <v>94138000</v>
      </c>
      <c r="F44" s="205">
        <f>F45+F46+F47</f>
        <v>103726000</v>
      </c>
      <c r="G44" s="205">
        <f aca="true" t="shared" si="7" ref="G44:T44">G45+G46+G47</f>
        <v>105225000</v>
      </c>
      <c r="H44" s="205">
        <f t="shared" si="7"/>
        <v>110372000</v>
      </c>
      <c r="I44" s="205">
        <f t="shared" si="7"/>
        <v>113609000</v>
      </c>
      <c r="J44" s="205">
        <f t="shared" si="7"/>
        <v>114987000</v>
      </c>
      <c r="K44" s="205">
        <f t="shared" si="7"/>
        <v>118806000</v>
      </c>
      <c r="L44" s="205">
        <f t="shared" si="7"/>
        <v>125429000</v>
      </c>
      <c r="M44" s="205">
        <f t="shared" si="7"/>
        <v>131004000</v>
      </c>
      <c r="N44" s="205">
        <f t="shared" si="7"/>
        <v>136044000</v>
      </c>
      <c r="O44" s="205">
        <f t="shared" si="7"/>
        <v>136670000</v>
      </c>
      <c r="P44" s="205">
        <f t="shared" si="7"/>
        <v>136243000</v>
      </c>
      <c r="Q44" s="205">
        <f t="shared" si="7"/>
        <v>133002000</v>
      </c>
      <c r="R44" s="205">
        <f t="shared" si="7"/>
        <v>134959000</v>
      </c>
      <c r="S44" s="205">
        <f t="shared" si="7"/>
        <v>140944000</v>
      </c>
      <c r="T44" s="205">
        <f t="shared" si="7"/>
        <v>148275000</v>
      </c>
      <c r="U44" s="205">
        <v>153630000</v>
      </c>
      <c r="V44" s="205">
        <v>137167000</v>
      </c>
      <c r="W44" s="205">
        <v>141967000</v>
      </c>
      <c r="X44" s="205">
        <v>144947000</v>
      </c>
      <c r="Y44" s="205">
        <v>152540000</v>
      </c>
      <c r="Z44" s="205">
        <v>160368000</v>
      </c>
      <c r="AA44" s="205">
        <v>163731000</v>
      </c>
      <c r="AB44" s="205">
        <v>170370000</v>
      </c>
      <c r="AC44" s="205">
        <v>176412000</v>
      </c>
      <c r="AD44" s="205">
        <v>189038000</v>
      </c>
      <c r="AE44" s="205">
        <v>196304000</v>
      </c>
      <c r="AF44" s="205">
        <v>197536000</v>
      </c>
      <c r="AG44" s="205">
        <v>200803000</v>
      </c>
      <c r="AH44" s="205">
        <v>216615000</v>
      </c>
      <c r="AI44" s="105" t="s">
        <v>299</v>
      </c>
      <c r="AJ44" s="203" t="s">
        <v>32</v>
      </c>
      <c r="AK44" s="95"/>
    </row>
    <row r="45" spans="1:37" s="110" customFormat="1" ht="12.95" customHeight="1">
      <c r="A45" s="201" t="s">
        <v>33</v>
      </c>
      <c r="B45" s="207" t="s">
        <v>153</v>
      </c>
      <c r="C45" s="220" t="s">
        <v>257</v>
      </c>
      <c r="D45" s="205">
        <v>57426000</v>
      </c>
      <c r="E45" s="205">
        <v>64233000</v>
      </c>
      <c r="F45" s="205">
        <v>72084000</v>
      </c>
      <c r="G45" s="205">
        <v>73315000</v>
      </c>
      <c r="H45" s="205">
        <v>77442000</v>
      </c>
      <c r="I45" s="205">
        <v>80744000</v>
      </c>
      <c r="J45" s="205">
        <v>79784000</v>
      </c>
      <c r="K45" s="205">
        <v>84400000</v>
      </c>
      <c r="L45" s="205">
        <v>90051000</v>
      </c>
      <c r="M45" s="205">
        <v>93301000</v>
      </c>
      <c r="N45" s="205">
        <v>100222000</v>
      </c>
      <c r="O45" s="205">
        <v>101065000</v>
      </c>
      <c r="P45" s="205">
        <v>100129000</v>
      </c>
      <c r="Q45" s="205">
        <v>96833000</v>
      </c>
      <c r="R45" s="205">
        <v>98753000</v>
      </c>
      <c r="S45" s="205">
        <v>103138000</v>
      </c>
      <c r="T45" s="205">
        <v>108657000</v>
      </c>
      <c r="U45" s="205">
        <v>112921000</v>
      </c>
      <c r="V45" s="205">
        <v>98714000</v>
      </c>
      <c r="W45" s="205">
        <v>102504000</v>
      </c>
      <c r="X45" s="205">
        <v>104781000</v>
      </c>
      <c r="Y45" s="205">
        <v>110283000</v>
      </c>
      <c r="Z45" s="205">
        <v>115249000</v>
      </c>
      <c r="AA45" s="205">
        <v>118359000</v>
      </c>
      <c r="AB45" s="205">
        <v>122755000</v>
      </c>
      <c r="AC45" s="205">
        <v>124370000</v>
      </c>
      <c r="AD45" s="205">
        <v>138051000</v>
      </c>
      <c r="AE45" s="205">
        <v>143649000</v>
      </c>
      <c r="AF45" s="205">
        <v>143555000</v>
      </c>
      <c r="AG45" s="205">
        <v>147138000</v>
      </c>
      <c r="AH45" s="105" t="s">
        <v>299</v>
      </c>
      <c r="AI45" s="105" t="s">
        <v>299</v>
      </c>
      <c r="AJ45" s="203" t="s">
        <v>33</v>
      </c>
      <c r="AK45" s="95"/>
    </row>
    <row r="46" spans="1:37" s="110" customFormat="1" ht="12.95" customHeight="1">
      <c r="A46" s="201" t="s">
        <v>34</v>
      </c>
      <c r="B46" s="207"/>
      <c r="C46" s="220" t="s">
        <v>155</v>
      </c>
      <c r="D46" s="205">
        <v>8310000</v>
      </c>
      <c r="E46" s="205">
        <v>8734000</v>
      </c>
      <c r="F46" s="205">
        <v>9255000</v>
      </c>
      <c r="G46" s="205">
        <v>9298000</v>
      </c>
      <c r="H46" s="205">
        <v>9861000</v>
      </c>
      <c r="I46" s="205">
        <v>10355000</v>
      </c>
      <c r="J46" s="205">
        <v>10598000</v>
      </c>
      <c r="K46" s="205">
        <v>11383000</v>
      </c>
      <c r="L46" s="205">
        <v>12036000</v>
      </c>
      <c r="M46" s="205">
        <v>13412000</v>
      </c>
      <c r="N46" s="205">
        <v>12984000</v>
      </c>
      <c r="O46" s="205">
        <v>13518000</v>
      </c>
      <c r="P46" s="205">
        <v>14261000</v>
      </c>
      <c r="Q46" s="205">
        <v>14477000</v>
      </c>
      <c r="R46" s="205">
        <v>14696000</v>
      </c>
      <c r="S46" s="205">
        <v>14666000</v>
      </c>
      <c r="T46" s="205">
        <v>15614000</v>
      </c>
      <c r="U46" s="205">
        <v>16324000</v>
      </c>
      <c r="V46" s="205">
        <v>16931000</v>
      </c>
      <c r="W46" s="205">
        <v>17295000</v>
      </c>
      <c r="X46" s="205">
        <v>17985000</v>
      </c>
      <c r="Y46" s="205">
        <v>19095000</v>
      </c>
      <c r="Z46" s="205">
        <v>20104000</v>
      </c>
      <c r="AA46" s="205">
        <v>20821000</v>
      </c>
      <c r="AB46" s="205">
        <v>22751000</v>
      </c>
      <c r="AC46" s="205">
        <v>22940000</v>
      </c>
      <c r="AD46" s="205">
        <v>23786000</v>
      </c>
      <c r="AE46" s="205">
        <v>24699000</v>
      </c>
      <c r="AF46" s="205">
        <v>26460000</v>
      </c>
      <c r="AG46" s="205">
        <v>26577000</v>
      </c>
      <c r="AH46" s="105" t="s">
        <v>299</v>
      </c>
      <c r="AI46" s="105" t="s">
        <v>299</v>
      </c>
      <c r="AJ46" s="203" t="s">
        <v>34</v>
      </c>
      <c r="AK46" s="95"/>
    </row>
    <row r="47" spans="1:37" s="110" customFormat="1" ht="12.95" customHeight="1">
      <c r="A47" s="201" t="s">
        <v>35</v>
      </c>
      <c r="B47" s="207"/>
      <c r="C47" s="220" t="s">
        <v>258</v>
      </c>
      <c r="D47" s="205">
        <v>19301000</v>
      </c>
      <c r="E47" s="205">
        <v>21171000</v>
      </c>
      <c r="F47" s="205">
        <v>22387000</v>
      </c>
      <c r="G47" s="205">
        <v>22612000</v>
      </c>
      <c r="H47" s="205">
        <v>23069000</v>
      </c>
      <c r="I47" s="205">
        <v>22510000</v>
      </c>
      <c r="J47" s="205">
        <v>24605000</v>
      </c>
      <c r="K47" s="205">
        <v>23023000</v>
      </c>
      <c r="L47" s="205">
        <v>23342000</v>
      </c>
      <c r="M47" s="205">
        <v>24291000</v>
      </c>
      <c r="N47" s="205">
        <v>22838000</v>
      </c>
      <c r="O47" s="205">
        <v>22087000</v>
      </c>
      <c r="P47" s="205">
        <v>21853000</v>
      </c>
      <c r="Q47" s="205">
        <v>21692000</v>
      </c>
      <c r="R47" s="205">
        <v>21510000</v>
      </c>
      <c r="S47" s="205">
        <v>23140000</v>
      </c>
      <c r="T47" s="205">
        <v>24004000</v>
      </c>
      <c r="U47" s="205">
        <v>24385000</v>
      </c>
      <c r="V47" s="205">
        <v>21522000</v>
      </c>
      <c r="W47" s="205">
        <v>22168000</v>
      </c>
      <c r="X47" s="205">
        <v>22181000</v>
      </c>
      <c r="Y47" s="205">
        <v>23162000</v>
      </c>
      <c r="Z47" s="205">
        <v>25015000</v>
      </c>
      <c r="AA47" s="205">
        <v>24551000</v>
      </c>
      <c r="AB47" s="205">
        <v>24864000</v>
      </c>
      <c r="AC47" s="205">
        <v>29102000</v>
      </c>
      <c r="AD47" s="205">
        <v>27201000</v>
      </c>
      <c r="AE47" s="205">
        <v>27956000</v>
      </c>
      <c r="AF47" s="205">
        <v>27521000</v>
      </c>
      <c r="AG47" s="205">
        <v>27088000</v>
      </c>
      <c r="AH47" s="105" t="s">
        <v>299</v>
      </c>
      <c r="AI47" s="105" t="s">
        <v>299</v>
      </c>
      <c r="AJ47" s="203" t="s">
        <v>35</v>
      </c>
      <c r="AK47" s="95"/>
    </row>
    <row r="48" spans="1:37" s="110" customFormat="1" ht="12.95" customHeight="1">
      <c r="A48" s="201" t="s">
        <v>36</v>
      </c>
      <c r="B48" s="370" t="s">
        <v>156</v>
      </c>
      <c r="C48" s="371"/>
      <c r="D48" s="205">
        <v>47309000</v>
      </c>
      <c r="E48" s="205">
        <v>52569000</v>
      </c>
      <c r="F48" s="205">
        <v>53889000</v>
      </c>
      <c r="G48" s="205">
        <v>54624000</v>
      </c>
      <c r="H48" s="205">
        <v>57466000</v>
      </c>
      <c r="I48" s="205">
        <v>61100000</v>
      </c>
      <c r="J48" s="205">
        <v>63557000</v>
      </c>
      <c r="K48" s="205">
        <v>67816000</v>
      </c>
      <c r="L48" s="205">
        <v>70754000</v>
      </c>
      <c r="M48" s="205">
        <v>76371000</v>
      </c>
      <c r="N48" s="205">
        <v>78346000</v>
      </c>
      <c r="O48" s="205">
        <v>80247000</v>
      </c>
      <c r="P48" s="205">
        <v>81572000</v>
      </c>
      <c r="Q48" s="205">
        <v>84980000</v>
      </c>
      <c r="R48" s="205">
        <v>89168000</v>
      </c>
      <c r="S48" s="205">
        <v>91751000</v>
      </c>
      <c r="T48" s="205">
        <v>101118000</v>
      </c>
      <c r="U48" s="205">
        <v>105119000</v>
      </c>
      <c r="V48" s="205">
        <v>98331000</v>
      </c>
      <c r="W48" s="205">
        <v>105837000</v>
      </c>
      <c r="X48" s="205">
        <v>112390000</v>
      </c>
      <c r="Y48" s="205">
        <v>114718000</v>
      </c>
      <c r="Z48" s="205">
        <v>121136000</v>
      </c>
      <c r="AA48" s="205">
        <v>132251000</v>
      </c>
      <c r="AB48" s="205">
        <v>136484000</v>
      </c>
      <c r="AC48" s="205">
        <v>140467000</v>
      </c>
      <c r="AD48" s="205">
        <v>147783000</v>
      </c>
      <c r="AE48" s="205">
        <v>157523000</v>
      </c>
      <c r="AF48" s="205">
        <v>162099000</v>
      </c>
      <c r="AG48" s="205">
        <v>149295000</v>
      </c>
      <c r="AH48" s="205">
        <v>159795000</v>
      </c>
      <c r="AI48" s="105" t="s">
        <v>299</v>
      </c>
      <c r="AJ48" s="203" t="s">
        <v>36</v>
      </c>
      <c r="AK48" s="95"/>
    </row>
    <row r="49" spans="1:37" s="93" customFormat="1" ht="12.95" customHeight="1">
      <c r="A49" s="201" t="s">
        <v>37</v>
      </c>
      <c r="B49" s="368" t="s">
        <v>259</v>
      </c>
      <c r="C49" s="369"/>
      <c r="D49" s="208">
        <f>D51+D52+D53+D57+D58+D59</f>
        <v>286087000</v>
      </c>
      <c r="E49" s="208">
        <f>E51+E52+E53+E57+E58+E59</f>
        <v>318314000</v>
      </c>
      <c r="F49" s="208">
        <f>F51+F52+F53+F57+F58+F59</f>
        <v>332202000</v>
      </c>
      <c r="G49" s="208">
        <f aca="true" t="shared" si="8" ref="G49:T49">G51+G52+G53+G57+G58+G59</f>
        <v>349076000</v>
      </c>
      <c r="H49" s="208">
        <f t="shared" si="8"/>
        <v>365170000</v>
      </c>
      <c r="I49" s="208">
        <f t="shared" si="8"/>
        <v>377927000</v>
      </c>
      <c r="J49" s="208">
        <f t="shared" si="8"/>
        <v>383994000</v>
      </c>
      <c r="K49" s="208">
        <f t="shared" si="8"/>
        <v>389867000</v>
      </c>
      <c r="L49" s="208">
        <f t="shared" si="8"/>
        <v>399112000</v>
      </c>
      <c r="M49" s="208">
        <f t="shared" si="8"/>
        <v>407873000</v>
      </c>
      <c r="N49" s="208">
        <f t="shared" si="8"/>
        <v>417539000</v>
      </c>
      <c r="O49" s="208">
        <f t="shared" si="8"/>
        <v>431028000</v>
      </c>
      <c r="P49" s="208">
        <f t="shared" si="8"/>
        <v>436331000</v>
      </c>
      <c r="Q49" s="208">
        <f t="shared" si="8"/>
        <v>444459000</v>
      </c>
      <c r="R49" s="208">
        <f t="shared" si="8"/>
        <v>449167000</v>
      </c>
      <c r="S49" s="208">
        <f t="shared" si="8"/>
        <v>456452000</v>
      </c>
      <c r="T49" s="208">
        <f t="shared" si="8"/>
        <v>463124000</v>
      </c>
      <c r="U49" s="208">
        <v>479467000</v>
      </c>
      <c r="V49" s="208">
        <v>492414000</v>
      </c>
      <c r="W49" s="208">
        <v>507666000</v>
      </c>
      <c r="X49" s="208">
        <v>523802000</v>
      </c>
      <c r="Y49" s="208">
        <v>540778000</v>
      </c>
      <c r="Z49" s="208">
        <v>559025000</v>
      </c>
      <c r="AA49" s="208">
        <v>579540000</v>
      </c>
      <c r="AB49" s="208">
        <v>598545000</v>
      </c>
      <c r="AC49" s="208">
        <v>618597000</v>
      </c>
      <c r="AD49" s="208">
        <v>645956000</v>
      </c>
      <c r="AE49" s="208">
        <v>669938000</v>
      </c>
      <c r="AF49" s="208">
        <v>703641000</v>
      </c>
      <c r="AG49" s="208">
        <v>715833000</v>
      </c>
      <c r="AH49" s="208">
        <v>742788000</v>
      </c>
      <c r="AI49" s="208">
        <v>781011000</v>
      </c>
      <c r="AJ49" s="203" t="s">
        <v>37</v>
      </c>
      <c r="AK49" s="94"/>
    </row>
    <row r="50" spans="1:37" s="110" customFormat="1" ht="12.95" customHeight="1">
      <c r="A50" s="201" t="s">
        <v>54</v>
      </c>
      <c r="B50" s="370" t="s">
        <v>263</v>
      </c>
      <c r="C50" s="371"/>
      <c r="D50" s="205">
        <f>D51+D52+D53</f>
        <v>228732000</v>
      </c>
      <c r="E50" s="205">
        <f>E51+E52+E53</f>
        <v>253812000</v>
      </c>
      <c r="F50" s="205">
        <f>F51+F52+F53</f>
        <v>266872000</v>
      </c>
      <c r="G50" s="205">
        <f aca="true" t="shared" si="9" ref="G50:T50">G51+G52+G53</f>
        <v>278892000</v>
      </c>
      <c r="H50" s="205">
        <f t="shared" si="9"/>
        <v>293085000</v>
      </c>
      <c r="I50" s="205">
        <f t="shared" si="9"/>
        <v>303757000</v>
      </c>
      <c r="J50" s="205">
        <f t="shared" si="9"/>
        <v>308578000</v>
      </c>
      <c r="K50" s="205">
        <f t="shared" si="9"/>
        <v>313327000</v>
      </c>
      <c r="L50" s="205">
        <f t="shared" si="9"/>
        <v>320203000</v>
      </c>
      <c r="M50" s="205">
        <f t="shared" si="9"/>
        <v>325722000</v>
      </c>
      <c r="N50" s="205">
        <f t="shared" si="9"/>
        <v>333926000</v>
      </c>
      <c r="O50" s="205">
        <f t="shared" si="9"/>
        <v>346572000</v>
      </c>
      <c r="P50" s="205">
        <f t="shared" si="9"/>
        <v>350401000</v>
      </c>
      <c r="Q50" s="205">
        <f t="shared" si="9"/>
        <v>356024000</v>
      </c>
      <c r="R50" s="205">
        <f t="shared" si="9"/>
        <v>359162000</v>
      </c>
      <c r="S50" s="205">
        <f t="shared" si="9"/>
        <v>363500000</v>
      </c>
      <c r="T50" s="205">
        <f t="shared" si="9"/>
        <v>368822000</v>
      </c>
      <c r="U50" s="205">
        <v>381553000</v>
      </c>
      <c r="V50" s="205">
        <v>398262000</v>
      </c>
      <c r="W50" s="205">
        <v>412192000</v>
      </c>
      <c r="X50" s="205">
        <v>425435000</v>
      </c>
      <c r="Y50" s="205">
        <v>440664000</v>
      </c>
      <c r="Z50" s="205">
        <v>456671000</v>
      </c>
      <c r="AA50" s="205">
        <v>475523000</v>
      </c>
      <c r="AB50" s="205">
        <v>490349000</v>
      </c>
      <c r="AC50" s="205">
        <v>510204000</v>
      </c>
      <c r="AD50" s="205">
        <v>533999000</v>
      </c>
      <c r="AE50" s="205">
        <v>554503000</v>
      </c>
      <c r="AF50" s="205">
        <v>583328000</v>
      </c>
      <c r="AG50" s="205">
        <v>604572000</v>
      </c>
      <c r="AH50" s="205">
        <v>628421000</v>
      </c>
      <c r="AI50" s="105" t="s">
        <v>299</v>
      </c>
      <c r="AJ50" s="203" t="s">
        <v>54</v>
      </c>
      <c r="AK50" s="95"/>
    </row>
    <row r="51" spans="1:37" s="110" customFormat="1" ht="12.95" customHeight="1">
      <c r="A51" s="201" t="s">
        <v>55</v>
      </c>
      <c r="B51" s="370" t="s">
        <v>118</v>
      </c>
      <c r="C51" s="371"/>
      <c r="D51" s="205">
        <v>98393000</v>
      </c>
      <c r="E51" s="205">
        <v>106444000</v>
      </c>
      <c r="F51" s="205">
        <v>111027000</v>
      </c>
      <c r="G51" s="205">
        <v>114227000</v>
      </c>
      <c r="H51" s="205">
        <v>118137000</v>
      </c>
      <c r="I51" s="205">
        <v>120013000</v>
      </c>
      <c r="J51" s="205">
        <v>120613000</v>
      </c>
      <c r="K51" s="205">
        <v>121290000</v>
      </c>
      <c r="L51" s="205">
        <v>124018000</v>
      </c>
      <c r="M51" s="205">
        <v>124884000</v>
      </c>
      <c r="N51" s="205">
        <v>126681000</v>
      </c>
      <c r="O51" s="205">
        <v>129062000</v>
      </c>
      <c r="P51" s="205">
        <v>130238000</v>
      </c>
      <c r="Q51" s="205">
        <v>130177000</v>
      </c>
      <c r="R51" s="205">
        <v>130507000</v>
      </c>
      <c r="S51" s="205">
        <v>131921000</v>
      </c>
      <c r="T51" s="205">
        <v>133626000</v>
      </c>
      <c r="U51" s="205">
        <v>138102000</v>
      </c>
      <c r="V51" s="205">
        <v>143408000</v>
      </c>
      <c r="W51" s="205">
        <v>146909000</v>
      </c>
      <c r="X51" s="205">
        <v>149980000</v>
      </c>
      <c r="Y51" s="205">
        <v>153266000</v>
      </c>
      <c r="Z51" s="205">
        <v>157508000</v>
      </c>
      <c r="AA51" s="205">
        <v>161507000</v>
      </c>
      <c r="AB51" s="205">
        <v>165079000</v>
      </c>
      <c r="AC51" s="205">
        <v>170548000</v>
      </c>
      <c r="AD51" s="205">
        <v>177980000</v>
      </c>
      <c r="AE51" s="205">
        <v>185629000</v>
      </c>
      <c r="AF51" s="205">
        <v>195154000</v>
      </c>
      <c r="AG51" s="205">
        <v>203987000</v>
      </c>
      <c r="AH51" s="205">
        <v>212680000</v>
      </c>
      <c r="AI51" s="105" t="s">
        <v>299</v>
      </c>
      <c r="AJ51" s="203" t="s">
        <v>55</v>
      </c>
      <c r="AK51" s="95"/>
    </row>
    <row r="52" spans="1:37" s="110" customFormat="1" ht="12.95" customHeight="1">
      <c r="A52" s="201" t="s">
        <v>84</v>
      </c>
      <c r="B52" s="370" t="s">
        <v>135</v>
      </c>
      <c r="C52" s="371"/>
      <c r="D52" s="205">
        <v>57763000</v>
      </c>
      <c r="E52" s="205">
        <v>64132000</v>
      </c>
      <c r="F52" s="205">
        <v>68062000</v>
      </c>
      <c r="G52" s="205">
        <v>70308000</v>
      </c>
      <c r="H52" s="205">
        <v>73860000</v>
      </c>
      <c r="I52" s="205">
        <v>76179000</v>
      </c>
      <c r="J52" s="205">
        <v>77965000</v>
      </c>
      <c r="K52" s="205">
        <v>79244000</v>
      </c>
      <c r="L52" s="205">
        <v>81577000</v>
      </c>
      <c r="M52" s="205">
        <v>83058000</v>
      </c>
      <c r="N52" s="205">
        <v>85912000</v>
      </c>
      <c r="O52" s="205">
        <v>88764000</v>
      </c>
      <c r="P52" s="205">
        <v>89249000</v>
      </c>
      <c r="Q52" s="205">
        <v>90961000</v>
      </c>
      <c r="R52" s="205">
        <v>91894000</v>
      </c>
      <c r="S52" s="205">
        <v>91889000</v>
      </c>
      <c r="T52" s="205">
        <v>94105000</v>
      </c>
      <c r="U52" s="205">
        <v>96603000</v>
      </c>
      <c r="V52" s="205">
        <v>100075000</v>
      </c>
      <c r="W52" s="205">
        <v>103444000</v>
      </c>
      <c r="X52" s="205">
        <v>106998000</v>
      </c>
      <c r="Y52" s="205">
        <v>111424000</v>
      </c>
      <c r="Z52" s="205">
        <v>114984000</v>
      </c>
      <c r="AA52" s="205">
        <v>119508000</v>
      </c>
      <c r="AB52" s="205">
        <v>122747000</v>
      </c>
      <c r="AC52" s="205">
        <v>128044000</v>
      </c>
      <c r="AD52" s="205">
        <v>132867000</v>
      </c>
      <c r="AE52" s="205">
        <v>138547000</v>
      </c>
      <c r="AF52" s="205">
        <v>145573000</v>
      </c>
      <c r="AG52" s="205">
        <v>147883000</v>
      </c>
      <c r="AH52" s="205">
        <v>153413000</v>
      </c>
      <c r="AI52" s="105" t="s">
        <v>299</v>
      </c>
      <c r="AJ52" s="203" t="s">
        <v>84</v>
      </c>
      <c r="AK52" s="95"/>
    </row>
    <row r="53" spans="1:37" s="110" customFormat="1" ht="12.95" customHeight="1">
      <c r="A53" s="201" t="s">
        <v>85</v>
      </c>
      <c r="B53" s="370" t="s">
        <v>131</v>
      </c>
      <c r="C53" s="371"/>
      <c r="D53" s="205">
        <v>72576000</v>
      </c>
      <c r="E53" s="205">
        <v>83236000</v>
      </c>
      <c r="F53" s="205">
        <v>87783000</v>
      </c>
      <c r="G53" s="205">
        <v>94357000</v>
      </c>
      <c r="H53" s="205">
        <v>101088000</v>
      </c>
      <c r="I53" s="205">
        <v>107565000</v>
      </c>
      <c r="J53" s="205">
        <v>110000000</v>
      </c>
      <c r="K53" s="205">
        <v>112793000</v>
      </c>
      <c r="L53" s="205">
        <v>114608000</v>
      </c>
      <c r="M53" s="205">
        <v>117780000</v>
      </c>
      <c r="N53" s="205">
        <v>121333000</v>
      </c>
      <c r="O53" s="205">
        <v>128746000</v>
      </c>
      <c r="P53" s="205">
        <v>130914000</v>
      </c>
      <c r="Q53" s="205">
        <v>134886000</v>
      </c>
      <c r="R53" s="205">
        <v>136761000</v>
      </c>
      <c r="S53" s="205">
        <v>139690000</v>
      </c>
      <c r="T53" s="205">
        <v>141091000</v>
      </c>
      <c r="U53" s="205">
        <v>146848000</v>
      </c>
      <c r="V53" s="205">
        <v>154779000</v>
      </c>
      <c r="W53" s="205">
        <v>161839000</v>
      </c>
      <c r="X53" s="205">
        <v>168457000</v>
      </c>
      <c r="Y53" s="205">
        <v>175974000</v>
      </c>
      <c r="Z53" s="205">
        <v>184179000</v>
      </c>
      <c r="AA53" s="205">
        <v>194508000</v>
      </c>
      <c r="AB53" s="205">
        <v>202523000</v>
      </c>
      <c r="AC53" s="205">
        <v>211612000</v>
      </c>
      <c r="AD53" s="205">
        <v>223152000</v>
      </c>
      <c r="AE53" s="205">
        <v>230327000</v>
      </c>
      <c r="AF53" s="205">
        <v>242601000</v>
      </c>
      <c r="AG53" s="205">
        <v>252702000</v>
      </c>
      <c r="AH53" s="205">
        <v>262328000</v>
      </c>
      <c r="AI53" s="105" t="s">
        <v>299</v>
      </c>
      <c r="AJ53" s="203" t="s">
        <v>85</v>
      </c>
      <c r="AK53" s="95"/>
    </row>
    <row r="54" spans="1:37" s="110" customFormat="1" ht="12.95" customHeight="1">
      <c r="A54" s="201" t="s">
        <v>86</v>
      </c>
      <c r="B54" s="207" t="s">
        <v>153</v>
      </c>
      <c r="C54" s="220" t="s">
        <v>157</v>
      </c>
      <c r="D54" s="205">
        <v>56705000</v>
      </c>
      <c r="E54" s="205">
        <v>65411000</v>
      </c>
      <c r="F54" s="205">
        <v>68906000</v>
      </c>
      <c r="G54" s="205">
        <v>74057000</v>
      </c>
      <c r="H54" s="205">
        <v>79162000</v>
      </c>
      <c r="I54" s="205">
        <v>81512000</v>
      </c>
      <c r="J54" s="205">
        <v>83181000</v>
      </c>
      <c r="K54" s="205">
        <v>85014000</v>
      </c>
      <c r="L54" s="205">
        <v>85467000</v>
      </c>
      <c r="M54" s="205">
        <v>87591000</v>
      </c>
      <c r="N54" s="205">
        <v>90551000</v>
      </c>
      <c r="O54" s="205">
        <v>96132000</v>
      </c>
      <c r="P54" s="205">
        <v>97186000</v>
      </c>
      <c r="Q54" s="205">
        <v>100072000</v>
      </c>
      <c r="R54" s="205">
        <v>100807000</v>
      </c>
      <c r="S54" s="205">
        <v>103022000</v>
      </c>
      <c r="T54" s="205">
        <v>103344000</v>
      </c>
      <c r="U54" s="205">
        <v>107792000</v>
      </c>
      <c r="V54" s="205">
        <v>113270000</v>
      </c>
      <c r="W54" s="205">
        <v>118113000</v>
      </c>
      <c r="X54" s="205">
        <v>122350000</v>
      </c>
      <c r="Y54" s="205">
        <v>127334000</v>
      </c>
      <c r="Z54" s="205">
        <v>133292000</v>
      </c>
      <c r="AA54" s="205">
        <v>140147000</v>
      </c>
      <c r="AB54" s="205">
        <v>145075000</v>
      </c>
      <c r="AC54" s="205">
        <v>150460000</v>
      </c>
      <c r="AD54" s="205">
        <v>157032000</v>
      </c>
      <c r="AE54" s="205">
        <v>162170000</v>
      </c>
      <c r="AF54" s="205">
        <v>170752000</v>
      </c>
      <c r="AG54" s="205">
        <v>177148000</v>
      </c>
      <c r="AH54" s="105" t="s">
        <v>299</v>
      </c>
      <c r="AI54" s="105" t="s">
        <v>299</v>
      </c>
      <c r="AJ54" s="203" t="s">
        <v>86</v>
      </c>
      <c r="AK54" s="95"/>
    </row>
    <row r="55" spans="1:37" s="110" customFormat="1" ht="12.95" customHeight="1">
      <c r="A55" s="201" t="s">
        <v>87</v>
      </c>
      <c r="B55" s="207"/>
      <c r="C55" s="220" t="s">
        <v>158</v>
      </c>
      <c r="D55" s="205">
        <v>15871000</v>
      </c>
      <c r="E55" s="205">
        <v>17825000</v>
      </c>
      <c r="F55" s="205">
        <v>18877000</v>
      </c>
      <c r="G55" s="205">
        <v>20300000</v>
      </c>
      <c r="H55" s="205">
        <v>21926000</v>
      </c>
      <c r="I55" s="205">
        <v>26053000</v>
      </c>
      <c r="J55" s="205">
        <v>26819000</v>
      </c>
      <c r="K55" s="205">
        <v>27779000</v>
      </c>
      <c r="L55" s="205">
        <v>29141000</v>
      </c>
      <c r="M55" s="205">
        <v>30189000</v>
      </c>
      <c r="N55" s="205">
        <v>30782000</v>
      </c>
      <c r="O55" s="205">
        <v>32614000</v>
      </c>
      <c r="P55" s="205">
        <v>33728000</v>
      </c>
      <c r="Q55" s="205">
        <v>34814000</v>
      </c>
      <c r="R55" s="205">
        <v>35954000</v>
      </c>
      <c r="S55" s="205">
        <v>36668000</v>
      </c>
      <c r="T55" s="205">
        <v>37747000</v>
      </c>
      <c r="U55" s="205">
        <v>39056000</v>
      </c>
      <c r="V55" s="205">
        <v>41509000</v>
      </c>
      <c r="W55" s="205">
        <v>43726000</v>
      </c>
      <c r="X55" s="205">
        <v>46107000</v>
      </c>
      <c r="Y55" s="205">
        <v>48640000</v>
      </c>
      <c r="Z55" s="205">
        <v>50887000</v>
      </c>
      <c r="AA55" s="205">
        <v>54361000</v>
      </c>
      <c r="AB55" s="205">
        <v>57448000</v>
      </c>
      <c r="AC55" s="205">
        <v>61152000</v>
      </c>
      <c r="AD55" s="205">
        <v>66120000</v>
      </c>
      <c r="AE55" s="205">
        <v>68157000</v>
      </c>
      <c r="AF55" s="205">
        <v>71849000</v>
      </c>
      <c r="AG55" s="205">
        <v>75554000</v>
      </c>
      <c r="AH55" s="105" t="s">
        <v>299</v>
      </c>
      <c r="AI55" s="105" t="s">
        <v>299</v>
      </c>
      <c r="AJ55" s="203" t="s">
        <v>87</v>
      </c>
      <c r="AK55" s="95"/>
    </row>
    <row r="56" spans="1:37" s="110" customFormat="1" ht="12.95" customHeight="1">
      <c r="A56" s="201" t="s">
        <v>88</v>
      </c>
      <c r="B56" s="370" t="s">
        <v>211</v>
      </c>
      <c r="C56" s="371"/>
      <c r="D56" s="205">
        <f>D57+D58+D59</f>
        <v>57355000</v>
      </c>
      <c r="E56" s="205">
        <f>E57+E58+E59</f>
        <v>64502000</v>
      </c>
      <c r="F56" s="205">
        <f>F57+F58+F59</f>
        <v>65330000</v>
      </c>
      <c r="G56" s="205">
        <f aca="true" t="shared" si="10" ref="G56:T56">G57+G58+G59</f>
        <v>70184000</v>
      </c>
      <c r="H56" s="205">
        <f t="shared" si="10"/>
        <v>72085000</v>
      </c>
      <c r="I56" s="205">
        <f t="shared" si="10"/>
        <v>74170000</v>
      </c>
      <c r="J56" s="205">
        <f t="shared" si="10"/>
        <v>75416000</v>
      </c>
      <c r="K56" s="205">
        <f t="shared" si="10"/>
        <v>76540000</v>
      </c>
      <c r="L56" s="205">
        <f t="shared" si="10"/>
        <v>78909000</v>
      </c>
      <c r="M56" s="205">
        <f t="shared" si="10"/>
        <v>82151000</v>
      </c>
      <c r="N56" s="205">
        <f t="shared" si="10"/>
        <v>83613000</v>
      </c>
      <c r="O56" s="205">
        <f t="shared" si="10"/>
        <v>84456000</v>
      </c>
      <c r="P56" s="205">
        <f t="shared" si="10"/>
        <v>85930000</v>
      </c>
      <c r="Q56" s="205">
        <f t="shared" si="10"/>
        <v>88435000</v>
      </c>
      <c r="R56" s="205">
        <f t="shared" si="10"/>
        <v>90005000</v>
      </c>
      <c r="S56" s="205">
        <f t="shared" si="10"/>
        <v>92952000</v>
      </c>
      <c r="T56" s="205">
        <f t="shared" si="10"/>
        <v>94302000</v>
      </c>
      <c r="U56" s="205">
        <v>97914000</v>
      </c>
      <c r="V56" s="205">
        <v>94152000</v>
      </c>
      <c r="W56" s="205">
        <v>95474000</v>
      </c>
      <c r="X56" s="205">
        <v>98367000</v>
      </c>
      <c r="Y56" s="205">
        <v>100114000</v>
      </c>
      <c r="Z56" s="205">
        <v>102354000</v>
      </c>
      <c r="AA56" s="205">
        <v>104017000</v>
      </c>
      <c r="AB56" s="205">
        <v>108196000</v>
      </c>
      <c r="AC56" s="205">
        <v>108393000</v>
      </c>
      <c r="AD56" s="205">
        <v>111957000</v>
      </c>
      <c r="AE56" s="205">
        <v>115435000</v>
      </c>
      <c r="AF56" s="205">
        <v>120313000</v>
      </c>
      <c r="AG56" s="205">
        <v>111261000</v>
      </c>
      <c r="AH56" s="205">
        <v>114367000</v>
      </c>
      <c r="AI56" s="105" t="s">
        <v>299</v>
      </c>
      <c r="AJ56" s="203" t="s">
        <v>88</v>
      </c>
      <c r="AK56" s="95"/>
    </row>
    <row r="57" spans="1:37" s="110" customFormat="1" ht="12.95" customHeight="1">
      <c r="A57" s="201" t="s">
        <v>89</v>
      </c>
      <c r="B57" s="370" t="s">
        <v>119</v>
      </c>
      <c r="C57" s="371"/>
      <c r="D57" s="205">
        <v>18223000</v>
      </c>
      <c r="E57" s="205">
        <v>20963000</v>
      </c>
      <c r="F57" s="205">
        <v>20412000</v>
      </c>
      <c r="G57" s="205">
        <v>20993000</v>
      </c>
      <c r="H57" s="205">
        <v>21399000</v>
      </c>
      <c r="I57" s="205">
        <v>22026000</v>
      </c>
      <c r="J57" s="205">
        <v>22720000</v>
      </c>
      <c r="K57" s="205">
        <v>23561000</v>
      </c>
      <c r="L57" s="205">
        <v>24704000</v>
      </c>
      <c r="M57" s="205">
        <v>25821000</v>
      </c>
      <c r="N57" s="205">
        <v>26053000</v>
      </c>
      <c r="O57" s="205">
        <v>26502000</v>
      </c>
      <c r="P57" s="205">
        <v>26472000</v>
      </c>
      <c r="Q57" s="205">
        <v>27045000</v>
      </c>
      <c r="R57" s="205">
        <v>27861000</v>
      </c>
      <c r="S57" s="205">
        <v>28335000</v>
      </c>
      <c r="T57" s="205">
        <v>29590000</v>
      </c>
      <c r="U57" s="205">
        <v>30433000</v>
      </c>
      <c r="V57" s="205">
        <v>30367000</v>
      </c>
      <c r="W57" s="205">
        <v>30518000</v>
      </c>
      <c r="X57" s="205">
        <v>31944000</v>
      </c>
      <c r="Y57" s="205">
        <v>32852000</v>
      </c>
      <c r="Z57" s="205">
        <v>33943000</v>
      </c>
      <c r="AA57" s="205">
        <v>35192000</v>
      </c>
      <c r="AB57" s="205">
        <v>37102000</v>
      </c>
      <c r="AC57" s="205">
        <v>37702000</v>
      </c>
      <c r="AD57" s="205">
        <v>39487000</v>
      </c>
      <c r="AE57" s="205">
        <v>40746000</v>
      </c>
      <c r="AF57" s="205">
        <v>42623000</v>
      </c>
      <c r="AG57" s="205">
        <v>34570000</v>
      </c>
      <c r="AH57" s="205">
        <v>35369000</v>
      </c>
      <c r="AI57" s="105" t="s">
        <v>299</v>
      </c>
      <c r="AJ57" s="203" t="s">
        <v>89</v>
      </c>
      <c r="AK57" s="95"/>
    </row>
    <row r="58" spans="1:37" s="110" customFormat="1" ht="12.95" customHeight="1">
      <c r="A58" s="201" t="s">
        <v>208</v>
      </c>
      <c r="B58" s="370" t="s">
        <v>159</v>
      </c>
      <c r="C58" s="371"/>
      <c r="D58" s="205">
        <v>35865000</v>
      </c>
      <c r="E58" s="205">
        <v>40007000</v>
      </c>
      <c r="F58" s="205">
        <v>41188000</v>
      </c>
      <c r="G58" s="205">
        <v>45113000</v>
      </c>
      <c r="H58" s="205">
        <v>46329000</v>
      </c>
      <c r="I58" s="205">
        <v>47561000</v>
      </c>
      <c r="J58" s="205">
        <v>47841000</v>
      </c>
      <c r="K58" s="205">
        <v>47897000</v>
      </c>
      <c r="L58" s="205">
        <v>48910000</v>
      </c>
      <c r="M58" s="205">
        <v>50865000</v>
      </c>
      <c r="N58" s="205">
        <v>52044000</v>
      </c>
      <c r="O58" s="205">
        <v>52468000</v>
      </c>
      <c r="P58" s="205">
        <v>53719000</v>
      </c>
      <c r="Q58" s="205">
        <v>55545000</v>
      </c>
      <c r="R58" s="205">
        <v>56250000</v>
      </c>
      <c r="S58" s="205">
        <v>58615000</v>
      </c>
      <c r="T58" s="205">
        <v>58528000</v>
      </c>
      <c r="U58" s="205">
        <v>61337000</v>
      </c>
      <c r="V58" s="205">
        <v>57494000</v>
      </c>
      <c r="W58" s="205">
        <v>58975000</v>
      </c>
      <c r="X58" s="205">
        <v>60235000</v>
      </c>
      <c r="Y58" s="205">
        <v>61069000</v>
      </c>
      <c r="Z58" s="205">
        <v>61970000</v>
      </c>
      <c r="AA58" s="205">
        <v>62307000</v>
      </c>
      <c r="AB58" s="205">
        <v>64267000</v>
      </c>
      <c r="AC58" s="205">
        <v>63682000</v>
      </c>
      <c r="AD58" s="205">
        <v>65324000</v>
      </c>
      <c r="AE58" s="205">
        <v>67312000</v>
      </c>
      <c r="AF58" s="205">
        <v>70079000</v>
      </c>
      <c r="AG58" s="205">
        <v>69191000</v>
      </c>
      <c r="AH58" s="205">
        <v>71273000</v>
      </c>
      <c r="AI58" s="105" t="s">
        <v>299</v>
      </c>
      <c r="AJ58" s="203" t="s">
        <v>208</v>
      </c>
      <c r="AK58" s="95"/>
    </row>
    <row r="59" spans="1:37" s="110" customFormat="1" ht="12.95" customHeight="1">
      <c r="A59" s="201" t="s">
        <v>209</v>
      </c>
      <c r="B59" s="370" t="s">
        <v>130</v>
      </c>
      <c r="C59" s="371"/>
      <c r="D59" s="205">
        <v>3267000</v>
      </c>
      <c r="E59" s="205">
        <v>3532000</v>
      </c>
      <c r="F59" s="205">
        <v>3730000</v>
      </c>
      <c r="G59" s="205">
        <v>4078000</v>
      </c>
      <c r="H59" s="205">
        <v>4357000</v>
      </c>
      <c r="I59" s="205">
        <v>4583000</v>
      </c>
      <c r="J59" s="205">
        <v>4855000</v>
      </c>
      <c r="K59" s="205">
        <v>5082000</v>
      </c>
      <c r="L59" s="205">
        <v>5295000</v>
      </c>
      <c r="M59" s="205">
        <v>5465000</v>
      </c>
      <c r="N59" s="205">
        <v>5516000</v>
      </c>
      <c r="O59" s="205">
        <v>5486000</v>
      </c>
      <c r="P59" s="205">
        <v>5739000</v>
      </c>
      <c r="Q59" s="205">
        <v>5845000</v>
      </c>
      <c r="R59" s="205">
        <v>5894000</v>
      </c>
      <c r="S59" s="205">
        <v>6002000</v>
      </c>
      <c r="T59" s="205">
        <v>6184000</v>
      </c>
      <c r="U59" s="205">
        <v>6144000</v>
      </c>
      <c r="V59" s="205">
        <v>6291000</v>
      </c>
      <c r="W59" s="205">
        <v>5981000</v>
      </c>
      <c r="X59" s="205">
        <v>6188000</v>
      </c>
      <c r="Y59" s="205">
        <v>6193000</v>
      </c>
      <c r="Z59" s="205">
        <v>6441000</v>
      </c>
      <c r="AA59" s="205">
        <v>6518000</v>
      </c>
      <c r="AB59" s="205">
        <v>6827000</v>
      </c>
      <c r="AC59" s="205">
        <v>7009000</v>
      </c>
      <c r="AD59" s="205">
        <v>7146000</v>
      </c>
      <c r="AE59" s="205">
        <v>7377000</v>
      </c>
      <c r="AF59" s="205">
        <v>7611000</v>
      </c>
      <c r="AG59" s="205">
        <v>7500000</v>
      </c>
      <c r="AH59" s="205">
        <v>7725000</v>
      </c>
      <c r="AI59" s="105" t="s">
        <v>299</v>
      </c>
      <c r="AJ59" s="203" t="s">
        <v>209</v>
      </c>
      <c r="AK59" s="95"/>
    </row>
    <row r="60" spans="1:37" s="93" customFormat="1" ht="13.7" customHeight="1">
      <c r="A60" s="201" t="s">
        <v>210</v>
      </c>
      <c r="B60" s="368" t="s">
        <v>129</v>
      </c>
      <c r="C60" s="369"/>
      <c r="D60" s="208">
        <f>D11+D12+D32</f>
        <v>1442996000</v>
      </c>
      <c r="E60" s="208">
        <f>E11+E12+E32</f>
        <v>1547253000</v>
      </c>
      <c r="F60" s="208">
        <f>F11+F12+F32</f>
        <v>1588401000</v>
      </c>
      <c r="G60" s="208">
        <f aca="true" t="shared" si="11" ref="G60:T60">G11+G12+G32</f>
        <v>1651639000</v>
      </c>
      <c r="H60" s="208">
        <f t="shared" si="11"/>
        <v>1716521000</v>
      </c>
      <c r="I60" s="208">
        <f t="shared" si="11"/>
        <v>1741658000</v>
      </c>
      <c r="J60" s="208">
        <f t="shared" si="11"/>
        <v>1779073000</v>
      </c>
      <c r="K60" s="208">
        <f t="shared" si="11"/>
        <v>1825860000</v>
      </c>
      <c r="L60" s="208">
        <f t="shared" si="11"/>
        <v>1856619000</v>
      </c>
      <c r="M60" s="208">
        <f t="shared" si="11"/>
        <v>1901809000</v>
      </c>
      <c r="N60" s="208">
        <f t="shared" si="11"/>
        <v>1962576000</v>
      </c>
      <c r="O60" s="208">
        <f t="shared" si="11"/>
        <v>1987125000</v>
      </c>
      <c r="P60" s="208">
        <f t="shared" si="11"/>
        <v>1996524000</v>
      </c>
      <c r="Q60" s="208">
        <f t="shared" si="11"/>
        <v>2049674000</v>
      </c>
      <c r="R60" s="208">
        <f t="shared" si="11"/>
        <v>2069658000</v>
      </c>
      <c r="S60" s="208">
        <f t="shared" si="11"/>
        <v>2156957000</v>
      </c>
      <c r="T60" s="208">
        <f t="shared" si="11"/>
        <v>2247830000</v>
      </c>
      <c r="U60" s="208">
        <v>2289553000</v>
      </c>
      <c r="V60" s="208">
        <v>2192834000</v>
      </c>
      <c r="W60" s="208">
        <v>2305684000</v>
      </c>
      <c r="X60" s="208">
        <v>2418099000</v>
      </c>
      <c r="Y60" s="208">
        <v>2465800000</v>
      </c>
      <c r="Z60" s="208">
        <v>2527883000</v>
      </c>
      <c r="AA60" s="208">
        <v>2635393000</v>
      </c>
      <c r="AB60" s="208">
        <v>2722020000</v>
      </c>
      <c r="AC60" s="208">
        <v>2822443000</v>
      </c>
      <c r="AD60" s="208">
        <v>2944074000</v>
      </c>
      <c r="AE60" s="208">
        <v>3032736000</v>
      </c>
      <c r="AF60" s="208">
        <v>3129717000</v>
      </c>
      <c r="AG60" s="208">
        <v>3087963000</v>
      </c>
      <c r="AH60" s="208">
        <v>3258567000</v>
      </c>
      <c r="AI60" s="208">
        <v>3498495000</v>
      </c>
      <c r="AJ60" s="203" t="s">
        <v>210</v>
      </c>
      <c r="AK60" s="94"/>
    </row>
    <row r="61" ht="12.95" customHeight="1">
      <c r="A61" s="335" t="s">
        <v>454</v>
      </c>
    </row>
    <row r="62" ht="12.95" customHeight="1">
      <c r="A62" s="336" t="s">
        <v>455</v>
      </c>
    </row>
  </sheetData>
  <mergeCells count="64">
    <mergeCell ref="Y9:AI9"/>
    <mergeCell ref="D9:X9"/>
    <mergeCell ref="AG6:AG7"/>
    <mergeCell ref="AF6:AF7"/>
    <mergeCell ref="AD6:AD7"/>
    <mergeCell ref="AC6:AC7"/>
    <mergeCell ref="N6:N7"/>
    <mergeCell ref="O6:O7"/>
    <mergeCell ref="P6:P7"/>
    <mergeCell ref="Q6:Q7"/>
    <mergeCell ref="AA6:AA7"/>
    <mergeCell ref="V6:V7"/>
    <mergeCell ref="K6:K7"/>
    <mergeCell ref="X6:X7"/>
    <mergeCell ref="W6:W7"/>
    <mergeCell ref="Y6:Y7"/>
    <mergeCell ref="M6:M7"/>
    <mergeCell ref="R6:R7"/>
    <mergeCell ref="T6:T7"/>
    <mergeCell ref="U6:U7"/>
    <mergeCell ref="B13:C13"/>
    <mergeCell ref="B14:C14"/>
    <mergeCell ref="B12:C12"/>
    <mergeCell ref="B6:C7"/>
    <mergeCell ref="D6:D7"/>
    <mergeCell ref="E6:E7"/>
    <mergeCell ref="G6:G7"/>
    <mergeCell ref="B59:C59"/>
    <mergeCell ref="B60:C60"/>
    <mergeCell ref="B48:C48"/>
    <mergeCell ref="B49:C49"/>
    <mergeCell ref="B50:C50"/>
    <mergeCell ref="B51:C51"/>
    <mergeCell ref="B52:C52"/>
    <mergeCell ref="B53:C53"/>
    <mergeCell ref="B58:C58"/>
    <mergeCell ref="B56:C56"/>
    <mergeCell ref="B30:C30"/>
    <mergeCell ref="B31:C31"/>
    <mergeCell ref="AI6:AI7"/>
    <mergeCell ref="AH6:AH7"/>
    <mergeCell ref="AE6:AE7"/>
    <mergeCell ref="B29:C29"/>
    <mergeCell ref="B11:C11"/>
    <mergeCell ref="AB6:AB7"/>
    <mergeCell ref="L6:L7"/>
    <mergeCell ref="F6:F7"/>
    <mergeCell ref="B15:C15"/>
    <mergeCell ref="H6:H7"/>
    <mergeCell ref="Z6:Z7"/>
    <mergeCell ref="I6:I7"/>
    <mergeCell ref="J6:J7"/>
    <mergeCell ref="S6:S7"/>
    <mergeCell ref="B57:C57"/>
    <mergeCell ref="B32:C32"/>
    <mergeCell ref="B33:C33"/>
    <mergeCell ref="B34:C34"/>
    <mergeCell ref="B35:C35"/>
    <mergeCell ref="B44:C44"/>
    <mergeCell ref="B36:C36"/>
    <mergeCell ref="B37:C37"/>
    <mergeCell ref="B41:C41"/>
    <mergeCell ref="B42:C42"/>
    <mergeCell ref="B43:C43"/>
  </mergeCells>
  <printOptions horizontalCentered="1"/>
  <pageMargins left="0.7086614173228347" right="0.7086614173228347" top="0.5905511811023623" bottom="0.7086614173228347" header="0.07874015748031496" footer="0.07874015748031496"/>
  <pageSetup horizontalDpi="600" verticalDpi="600" orientation="portrait" paperSize="9" scale="74" r:id="rId1"/>
  <headerFooter differentOddEven="1" alignWithMargins="0">
    <oddHeader>&amp;C20</oddHeader>
    <oddFooter xml:space="preserve">&amp;C&amp;8 </oddFooter>
    <evenHeader>&amp;C21</evenHeader>
  </headerFooter>
  <colBreaks count="1" manualBreakCount="1">
    <brk id="24" max="1638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60"/>
  <sheetViews>
    <sheetView zoomScaleSheetLayoutView="80" workbookViewId="0" topLeftCell="A1">
      <pane xSplit="3" ySplit="7" topLeftCell="D8" activePane="bottomRight" state="frozen"/>
      <selection pane="topLeft" activeCell="E29" sqref="E29"/>
      <selection pane="topRight" activeCell="E29" sqref="E29"/>
      <selection pane="bottomLeft" activeCell="E29" sqref="E29"/>
      <selection pane="bottomRight" activeCell="AK1" sqref="AK1"/>
    </sheetView>
  </sheetViews>
  <sheetFormatPr defaultColWidth="11.421875" defaultRowHeight="12.75"/>
  <cols>
    <col min="1" max="1" width="4.8515625" style="108" customWidth="1"/>
    <col min="2" max="2" width="3.421875" style="109" customWidth="1"/>
    <col min="3" max="3" width="59.7109375" style="106" customWidth="1"/>
    <col min="4" max="4" width="8.140625" style="106" customWidth="1"/>
    <col min="5" max="11" width="8.57421875" style="106" hidden="1" customWidth="1"/>
    <col min="12" max="12" width="8.421875" style="106" hidden="1" customWidth="1"/>
    <col min="13" max="13" width="8.140625" style="107" customWidth="1"/>
    <col min="14" max="15" width="8.140625" style="107" hidden="1" customWidth="1"/>
    <col min="16" max="20" width="7.8515625" style="107" hidden="1" customWidth="1"/>
    <col min="21" max="31" width="8.140625" style="107" customWidth="1"/>
    <col min="32" max="32" width="8.00390625" style="107" customWidth="1"/>
    <col min="33" max="35" width="8.140625" style="107" customWidth="1"/>
    <col min="36" max="36" width="3.8515625" style="107" customWidth="1"/>
    <col min="37" max="37" width="11.421875" style="14" customWidth="1"/>
    <col min="38" max="16384" width="11.421875" style="106" customWidth="1"/>
  </cols>
  <sheetData>
    <row r="1" spans="1:36" ht="7.5" customHeight="1">
      <c r="A1" s="180" t="s">
        <v>235</v>
      </c>
      <c r="B1" s="134"/>
      <c r="AJ1" s="182"/>
    </row>
    <row r="2" ht="7.5" customHeight="1"/>
    <row r="3" spans="1:37" s="17" customFormat="1" ht="15.2" customHeight="1">
      <c r="A3" s="181"/>
      <c r="B3" s="134"/>
      <c r="C3" s="121"/>
      <c r="T3" s="18" t="s">
        <v>46</v>
      </c>
      <c r="X3" s="18" t="s">
        <v>46</v>
      </c>
      <c r="Y3" s="15" t="s">
        <v>282</v>
      </c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83"/>
      <c r="AK3" s="14"/>
    </row>
    <row r="4" spans="1:37" s="20" customFormat="1" ht="11.85" customHeight="1">
      <c r="A4" s="108"/>
      <c r="B4" s="109"/>
      <c r="C4" s="106"/>
      <c r="D4" s="106"/>
      <c r="E4" s="106"/>
      <c r="F4" s="106"/>
      <c r="G4" s="106"/>
      <c r="H4" s="106"/>
      <c r="I4" s="106"/>
      <c r="J4" s="106"/>
      <c r="K4" s="106"/>
      <c r="L4" s="106"/>
      <c r="T4" s="25"/>
      <c r="X4" s="25" t="s">
        <v>93</v>
      </c>
      <c r="Y4" s="20" t="s">
        <v>94</v>
      </c>
      <c r="AJ4" s="187"/>
      <c r="AK4" s="14"/>
    </row>
    <row r="5" spans="1:12" ht="4.7" customHeight="1">
      <c r="A5" s="22"/>
      <c r="C5" s="118"/>
      <c r="D5" s="23"/>
      <c r="E5" s="23"/>
      <c r="F5" s="23"/>
      <c r="G5" s="23"/>
      <c r="H5" s="23"/>
      <c r="I5" s="23"/>
      <c r="J5" s="23"/>
      <c r="K5" s="23"/>
      <c r="L5" s="23"/>
    </row>
    <row r="6" spans="1:36" ht="12.75" customHeight="1">
      <c r="A6" s="209" t="s">
        <v>90</v>
      </c>
      <c r="B6" s="374" t="s">
        <v>114</v>
      </c>
      <c r="C6" s="375"/>
      <c r="D6" s="372">
        <v>1991</v>
      </c>
      <c r="E6" s="372">
        <v>1992</v>
      </c>
      <c r="F6" s="372">
        <v>1993</v>
      </c>
      <c r="G6" s="372">
        <v>1994</v>
      </c>
      <c r="H6" s="372">
        <v>1995</v>
      </c>
      <c r="I6" s="372">
        <v>1996</v>
      </c>
      <c r="J6" s="372">
        <v>1997</v>
      </c>
      <c r="K6" s="372">
        <v>1998</v>
      </c>
      <c r="L6" s="372">
        <v>1999</v>
      </c>
      <c r="M6" s="366">
        <v>2000</v>
      </c>
      <c r="N6" s="372">
        <v>2001</v>
      </c>
      <c r="O6" s="372">
        <v>2002</v>
      </c>
      <c r="P6" s="372">
        <v>2003</v>
      </c>
      <c r="Q6" s="372">
        <v>2004</v>
      </c>
      <c r="R6" s="383">
        <v>2005</v>
      </c>
      <c r="S6" s="372">
        <v>2006</v>
      </c>
      <c r="T6" s="372">
        <v>2007</v>
      </c>
      <c r="U6" s="381">
        <v>2008</v>
      </c>
      <c r="V6" s="366">
        <v>2009</v>
      </c>
      <c r="W6" s="366">
        <v>2010</v>
      </c>
      <c r="X6" s="366">
        <v>2011</v>
      </c>
      <c r="Y6" s="366">
        <v>2012</v>
      </c>
      <c r="Z6" s="366">
        <v>2013</v>
      </c>
      <c r="AA6" s="366">
        <v>2014</v>
      </c>
      <c r="AB6" s="366">
        <v>2015</v>
      </c>
      <c r="AC6" s="366">
        <v>2016</v>
      </c>
      <c r="AD6" s="366">
        <v>2017</v>
      </c>
      <c r="AE6" s="366">
        <v>2018</v>
      </c>
      <c r="AF6" s="366">
        <v>2019</v>
      </c>
      <c r="AG6" s="366">
        <v>2020</v>
      </c>
      <c r="AH6" s="366">
        <v>2021</v>
      </c>
      <c r="AI6" s="366">
        <v>2022</v>
      </c>
      <c r="AJ6" s="211" t="s">
        <v>90</v>
      </c>
    </row>
    <row r="7" spans="1:36" ht="11.45" customHeight="1">
      <c r="A7" s="212" t="s">
        <v>91</v>
      </c>
      <c r="B7" s="376"/>
      <c r="C7" s="377"/>
      <c r="D7" s="373"/>
      <c r="E7" s="373"/>
      <c r="F7" s="373"/>
      <c r="G7" s="373"/>
      <c r="H7" s="373"/>
      <c r="I7" s="373"/>
      <c r="J7" s="373"/>
      <c r="K7" s="373"/>
      <c r="L7" s="373"/>
      <c r="M7" s="367"/>
      <c r="N7" s="373"/>
      <c r="O7" s="373"/>
      <c r="P7" s="373"/>
      <c r="Q7" s="373"/>
      <c r="R7" s="384"/>
      <c r="S7" s="373"/>
      <c r="T7" s="373"/>
      <c r="U7" s="382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212" t="s">
        <v>91</v>
      </c>
    </row>
    <row r="8" spans="1:36" s="24" customFormat="1" ht="7.5" customHeight="1">
      <c r="A8" s="209"/>
      <c r="B8" s="211"/>
      <c r="C8" s="213"/>
      <c r="D8" s="187"/>
      <c r="E8" s="187"/>
      <c r="F8" s="213"/>
      <c r="G8" s="213"/>
      <c r="H8" s="213"/>
      <c r="I8" s="213"/>
      <c r="J8" s="213"/>
      <c r="K8" s="213"/>
      <c r="L8" s="213"/>
      <c r="M8" s="214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225"/>
    </row>
    <row r="9" spans="1:36" s="1" customFormat="1" ht="12" customHeight="1">
      <c r="A9" s="215"/>
      <c r="B9" s="216"/>
      <c r="C9" s="217"/>
      <c r="D9" s="380" t="s">
        <v>271</v>
      </c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0"/>
      <c r="U9" s="380"/>
      <c r="V9" s="380"/>
      <c r="W9" s="380"/>
      <c r="X9" s="380"/>
      <c r="Y9" s="387" t="s">
        <v>271</v>
      </c>
      <c r="Z9" s="387"/>
      <c r="AA9" s="387"/>
      <c r="AB9" s="387"/>
      <c r="AC9" s="387"/>
      <c r="AD9" s="387"/>
      <c r="AE9" s="387"/>
      <c r="AF9" s="387"/>
      <c r="AG9" s="387"/>
      <c r="AH9" s="387"/>
      <c r="AI9" s="379"/>
      <c r="AJ9" s="218"/>
    </row>
    <row r="10" spans="1:36" s="24" customFormat="1" ht="6.75" customHeight="1">
      <c r="A10" s="215"/>
      <c r="B10" s="219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218"/>
    </row>
    <row r="11" spans="1:37" s="90" customFormat="1" ht="13.7" customHeight="1">
      <c r="A11" s="201" t="s">
        <v>69</v>
      </c>
      <c r="B11" s="368" t="s">
        <v>134</v>
      </c>
      <c r="C11" s="369"/>
      <c r="D11" s="172">
        <v>151.774459702466</v>
      </c>
      <c r="E11" s="172">
        <v>153.922995463294</v>
      </c>
      <c r="F11" s="172">
        <v>128.289682734628</v>
      </c>
      <c r="G11" s="172">
        <v>101.220388085767</v>
      </c>
      <c r="H11" s="172">
        <v>98.2727361824115</v>
      </c>
      <c r="I11" s="172">
        <v>101.57697246066</v>
      </c>
      <c r="J11" s="172">
        <v>97.9318239793317</v>
      </c>
      <c r="K11" s="172">
        <v>100.460786303027</v>
      </c>
      <c r="L11" s="172">
        <v>103.092481424339</v>
      </c>
      <c r="M11" s="172">
        <v>101.10519035391</v>
      </c>
      <c r="N11" s="172">
        <v>97.9893488924486</v>
      </c>
      <c r="O11" s="172">
        <v>102.227306371533</v>
      </c>
      <c r="P11" s="172">
        <v>101.390415055466</v>
      </c>
      <c r="Q11" s="172">
        <v>134.269066878168</v>
      </c>
      <c r="R11" s="172">
        <v>97.6191491812654</v>
      </c>
      <c r="S11" s="172">
        <v>95.8439077711309</v>
      </c>
      <c r="T11" s="172">
        <v>116.356946831632</v>
      </c>
      <c r="U11" s="172">
        <v>130.937744517774</v>
      </c>
      <c r="V11" s="172">
        <v>120.257787572097</v>
      </c>
      <c r="W11" s="172">
        <v>101.004226053768</v>
      </c>
      <c r="X11" s="172">
        <v>103.558702496447</v>
      </c>
      <c r="Y11" s="172">
        <v>101.729273875408</v>
      </c>
      <c r="Z11" s="172">
        <v>99.9471226871261</v>
      </c>
      <c r="AA11" s="172">
        <v>116.351218205428</v>
      </c>
      <c r="AB11" s="172">
        <v>100</v>
      </c>
      <c r="AC11" s="172">
        <v>104.672749037095</v>
      </c>
      <c r="AD11" s="172">
        <v>111.394860804786</v>
      </c>
      <c r="AE11" s="172">
        <v>93.9053837694084</v>
      </c>
      <c r="AF11" s="172">
        <v>101.168505591489</v>
      </c>
      <c r="AG11" s="172">
        <v>108.125572202956</v>
      </c>
      <c r="AH11" s="172">
        <v>113.662808975964</v>
      </c>
      <c r="AI11" s="172">
        <v>107.279559940602</v>
      </c>
      <c r="AJ11" s="203" t="s">
        <v>69</v>
      </c>
      <c r="AK11" s="46"/>
    </row>
    <row r="12" spans="1:37" s="90" customFormat="1" ht="12.95" customHeight="1">
      <c r="A12" s="201" t="s">
        <v>70</v>
      </c>
      <c r="B12" s="368" t="s">
        <v>122</v>
      </c>
      <c r="C12" s="369"/>
      <c r="D12" s="172">
        <v>65.9399974997625</v>
      </c>
      <c r="E12" s="172">
        <v>66.0501549869251</v>
      </c>
      <c r="F12" s="172">
        <v>61.4105459414241</v>
      </c>
      <c r="G12" s="172">
        <v>62.9158823338032</v>
      </c>
      <c r="H12" s="172">
        <v>61.9966255310872</v>
      </c>
      <c r="I12" s="172">
        <v>61.2405400253537</v>
      </c>
      <c r="J12" s="172">
        <v>62.1076355121642</v>
      </c>
      <c r="K12" s="172">
        <v>63.68916105111</v>
      </c>
      <c r="L12" s="172">
        <v>64.8183603114505</v>
      </c>
      <c r="M12" s="172">
        <v>69.3534459796383</v>
      </c>
      <c r="N12" s="172">
        <v>70.2656047789142</v>
      </c>
      <c r="O12" s="172">
        <v>68.8434125675777</v>
      </c>
      <c r="P12" s="172">
        <v>68.7050148724487</v>
      </c>
      <c r="Q12" s="172">
        <v>72.0532417454556</v>
      </c>
      <c r="R12" s="172">
        <v>73.3059334396449</v>
      </c>
      <c r="S12" s="172">
        <v>78.5347756544667</v>
      </c>
      <c r="T12" s="172">
        <v>82.5305176992097</v>
      </c>
      <c r="U12" s="172">
        <v>80.6537381383602</v>
      </c>
      <c r="V12" s="172">
        <v>74.0464981177137</v>
      </c>
      <c r="W12" s="172">
        <v>85.5654542092007</v>
      </c>
      <c r="X12" s="172">
        <v>93.13050897883</v>
      </c>
      <c r="Y12" s="172">
        <v>93.3973592766482</v>
      </c>
      <c r="Z12" s="172">
        <v>94.4803144619282</v>
      </c>
      <c r="AA12" s="172">
        <v>98.9315206049904</v>
      </c>
      <c r="AB12" s="172">
        <v>100</v>
      </c>
      <c r="AC12" s="172">
        <v>102.606431281936</v>
      </c>
      <c r="AD12" s="172">
        <v>108.195491355914</v>
      </c>
      <c r="AE12" s="172">
        <v>107.796482775086</v>
      </c>
      <c r="AF12" s="172">
        <v>108.290726699944</v>
      </c>
      <c r="AG12" s="172">
        <v>102.289475299885</v>
      </c>
      <c r="AH12" s="172">
        <v>106.791327973686</v>
      </c>
      <c r="AI12" s="172">
        <v>108.233804223137</v>
      </c>
      <c r="AJ12" s="203" t="s">
        <v>70</v>
      </c>
      <c r="AK12" s="46"/>
    </row>
    <row r="13" spans="1:37" s="92" customFormat="1" ht="12.95" customHeight="1">
      <c r="A13" s="201" t="s">
        <v>71</v>
      </c>
      <c r="B13" s="370" t="s">
        <v>133</v>
      </c>
      <c r="C13" s="371"/>
      <c r="D13" s="91">
        <v>60.2786354355539</v>
      </c>
      <c r="E13" s="91">
        <v>59.7201869341261</v>
      </c>
      <c r="F13" s="91">
        <v>54.7321049295606</v>
      </c>
      <c r="G13" s="91">
        <v>56.3895489836005</v>
      </c>
      <c r="H13" s="91">
        <v>56.7804291778777</v>
      </c>
      <c r="I13" s="91">
        <v>56.9257641834677</v>
      </c>
      <c r="J13" s="91">
        <v>58.1005257373805</v>
      </c>
      <c r="K13" s="91">
        <v>59.5148906785812</v>
      </c>
      <c r="L13" s="91">
        <v>60.3682449445716</v>
      </c>
      <c r="M13" s="91">
        <v>65.1358884884713</v>
      </c>
      <c r="N13" s="91">
        <v>66.2615906058123</v>
      </c>
      <c r="O13" s="91">
        <v>65.1524521717533</v>
      </c>
      <c r="P13" s="91">
        <v>65.3975040691645</v>
      </c>
      <c r="Q13" s="91">
        <v>69.4112077246922</v>
      </c>
      <c r="R13" s="91">
        <v>71.0756593208789</v>
      </c>
      <c r="S13" s="91">
        <v>76.8641820553547</v>
      </c>
      <c r="T13" s="91">
        <v>81.6949937654543</v>
      </c>
      <c r="U13" s="91">
        <v>79.2090395786632</v>
      </c>
      <c r="V13" s="91">
        <v>72.0174163303739</v>
      </c>
      <c r="W13" s="91">
        <v>83.8913106734284</v>
      </c>
      <c r="X13" s="91">
        <v>92.318958882595</v>
      </c>
      <c r="Y13" s="91">
        <v>92.7894258719028</v>
      </c>
      <c r="Z13" s="91">
        <v>94.1102408336704</v>
      </c>
      <c r="AA13" s="91">
        <v>98.6294603598491</v>
      </c>
      <c r="AB13" s="91">
        <v>100</v>
      </c>
      <c r="AC13" s="91">
        <v>102.652235838841</v>
      </c>
      <c r="AD13" s="91">
        <v>109.184472582807</v>
      </c>
      <c r="AE13" s="91">
        <v>108.13654168884</v>
      </c>
      <c r="AF13" s="91">
        <v>109.239340984178</v>
      </c>
      <c r="AG13" s="91">
        <v>101.572411414537</v>
      </c>
      <c r="AH13" s="91">
        <v>106.88443945385</v>
      </c>
      <c r="AI13" s="91">
        <v>108.99762802893</v>
      </c>
      <c r="AJ13" s="203" t="s">
        <v>71</v>
      </c>
      <c r="AK13" s="5"/>
    </row>
    <row r="14" spans="1:37" s="92" customFormat="1" ht="13.7" customHeight="1">
      <c r="A14" s="201" t="s">
        <v>72</v>
      </c>
      <c r="B14" s="370" t="s">
        <v>149</v>
      </c>
      <c r="C14" s="371"/>
      <c r="D14" s="105" t="s">
        <v>148</v>
      </c>
      <c r="E14" s="105" t="s">
        <v>148</v>
      </c>
      <c r="F14" s="105" t="s">
        <v>148</v>
      </c>
      <c r="G14" s="105" t="s">
        <v>148</v>
      </c>
      <c r="H14" s="105" t="s">
        <v>148</v>
      </c>
      <c r="I14" s="105" t="s">
        <v>148</v>
      </c>
      <c r="J14" s="105" t="s">
        <v>148</v>
      </c>
      <c r="K14" s="105" t="s">
        <v>148</v>
      </c>
      <c r="L14" s="105" t="s">
        <v>148</v>
      </c>
      <c r="M14" s="105" t="s">
        <v>148</v>
      </c>
      <c r="N14" s="105" t="s">
        <v>148</v>
      </c>
      <c r="O14" s="105" t="s">
        <v>148</v>
      </c>
      <c r="P14" s="105" t="s">
        <v>148</v>
      </c>
      <c r="Q14" s="105" t="s">
        <v>148</v>
      </c>
      <c r="R14" s="105" t="s">
        <v>148</v>
      </c>
      <c r="S14" s="105" t="s">
        <v>148</v>
      </c>
      <c r="T14" s="105" t="s">
        <v>148</v>
      </c>
      <c r="U14" s="91">
        <v>95.2213402221181</v>
      </c>
      <c r="V14" s="91">
        <v>89.3210161203532</v>
      </c>
      <c r="W14" s="91">
        <v>87.2123932745731</v>
      </c>
      <c r="X14" s="91">
        <v>96.2027802057308</v>
      </c>
      <c r="Y14" s="91">
        <v>100.721388910409</v>
      </c>
      <c r="Z14" s="91">
        <v>95.5340920022077</v>
      </c>
      <c r="AA14" s="91">
        <v>105.9137047341</v>
      </c>
      <c r="AB14" s="91">
        <v>100</v>
      </c>
      <c r="AC14" s="91">
        <v>91.2608740167181</v>
      </c>
      <c r="AD14" s="91">
        <v>97.2890534925718</v>
      </c>
      <c r="AE14" s="91">
        <v>92.2899431546808</v>
      </c>
      <c r="AF14" s="91">
        <v>93.7325135708251</v>
      </c>
      <c r="AG14" s="91">
        <v>99.1855657859797</v>
      </c>
      <c r="AH14" s="91">
        <v>96.5570231457595</v>
      </c>
      <c r="AI14" s="105" t="s">
        <v>299</v>
      </c>
      <c r="AJ14" s="203" t="s">
        <v>72</v>
      </c>
      <c r="AK14" s="5"/>
    </row>
    <row r="15" spans="1:37" s="92" customFormat="1" ht="13.7" customHeight="1">
      <c r="A15" s="201" t="s">
        <v>73</v>
      </c>
      <c r="B15" s="370" t="s">
        <v>123</v>
      </c>
      <c r="C15" s="371"/>
      <c r="D15" s="91">
        <v>58.9428137930946</v>
      </c>
      <c r="E15" s="91">
        <v>58.4170630596018</v>
      </c>
      <c r="F15" s="91">
        <v>53.1883543888814</v>
      </c>
      <c r="G15" s="91">
        <v>54.8550346412518</v>
      </c>
      <c r="H15" s="91">
        <v>55.0832381414752</v>
      </c>
      <c r="I15" s="91">
        <v>54.7981700148431</v>
      </c>
      <c r="J15" s="91">
        <v>56.0640388885006</v>
      </c>
      <c r="K15" s="91">
        <v>57.7601307452428</v>
      </c>
      <c r="L15" s="91">
        <v>58.7126814336767</v>
      </c>
      <c r="M15" s="91">
        <v>63.7364444076049</v>
      </c>
      <c r="N15" s="91">
        <v>65.2528250120673</v>
      </c>
      <c r="O15" s="91">
        <v>63.7104523461207</v>
      </c>
      <c r="P15" s="91">
        <v>64.6796969767568</v>
      </c>
      <c r="Q15" s="91">
        <v>68.7875864163349</v>
      </c>
      <c r="R15" s="91">
        <v>70.5405335437616</v>
      </c>
      <c r="S15" s="91">
        <v>77.6030701968026</v>
      </c>
      <c r="T15" s="91">
        <v>82.2199075089924</v>
      </c>
      <c r="U15" s="91">
        <v>79.1174473713979</v>
      </c>
      <c r="V15" s="91">
        <v>70.2264159676303</v>
      </c>
      <c r="W15" s="91">
        <v>83.1248104589435</v>
      </c>
      <c r="X15" s="91">
        <v>93.4810024782781</v>
      </c>
      <c r="Y15" s="91">
        <v>92.6100895729775</v>
      </c>
      <c r="Z15" s="91">
        <v>94.2701547771245</v>
      </c>
      <c r="AA15" s="91">
        <v>98.84976300184</v>
      </c>
      <c r="AB15" s="91">
        <v>100</v>
      </c>
      <c r="AC15" s="91">
        <v>102.161896987043</v>
      </c>
      <c r="AD15" s="91">
        <v>108.432195893339</v>
      </c>
      <c r="AE15" s="91">
        <v>107.630632053982</v>
      </c>
      <c r="AF15" s="91">
        <v>108.689394728305</v>
      </c>
      <c r="AG15" s="91">
        <v>100.296912924575</v>
      </c>
      <c r="AH15" s="91">
        <v>105.802783990004</v>
      </c>
      <c r="AI15" s="91">
        <v>108.644723471291</v>
      </c>
      <c r="AJ15" s="203" t="s">
        <v>73</v>
      </c>
      <c r="AK15" s="5"/>
    </row>
    <row r="16" spans="1:37" s="92" customFormat="1" ht="12.95" customHeight="1">
      <c r="A16" s="201" t="s">
        <v>74</v>
      </c>
      <c r="B16" s="206" t="s">
        <v>67</v>
      </c>
      <c r="C16" s="220" t="s">
        <v>106</v>
      </c>
      <c r="D16" s="105" t="s">
        <v>148</v>
      </c>
      <c r="E16" s="105" t="s">
        <v>148</v>
      </c>
      <c r="F16" s="105" t="s">
        <v>148</v>
      </c>
      <c r="G16" s="105" t="s">
        <v>148</v>
      </c>
      <c r="H16" s="105" t="s">
        <v>148</v>
      </c>
      <c r="I16" s="105" t="s">
        <v>148</v>
      </c>
      <c r="J16" s="105" t="s">
        <v>148</v>
      </c>
      <c r="K16" s="105" t="s">
        <v>148</v>
      </c>
      <c r="L16" s="105" t="s">
        <v>148</v>
      </c>
      <c r="M16" s="105" t="s">
        <v>148</v>
      </c>
      <c r="N16" s="105" t="s">
        <v>148</v>
      </c>
      <c r="O16" s="105" t="s">
        <v>148</v>
      </c>
      <c r="P16" s="105" t="s">
        <v>148</v>
      </c>
      <c r="Q16" s="105" t="s">
        <v>148</v>
      </c>
      <c r="R16" s="105" t="s">
        <v>148</v>
      </c>
      <c r="S16" s="105" t="s">
        <v>148</v>
      </c>
      <c r="T16" s="105" t="s">
        <v>148</v>
      </c>
      <c r="U16" s="91">
        <v>76.0689548743098</v>
      </c>
      <c r="V16" s="91">
        <v>79.8189817619633</v>
      </c>
      <c r="W16" s="91">
        <v>94.8881646671491</v>
      </c>
      <c r="X16" s="91">
        <v>92.3710077528516</v>
      </c>
      <c r="Y16" s="91">
        <v>88.5804533582999</v>
      </c>
      <c r="Z16" s="91">
        <v>86.7003462911446</v>
      </c>
      <c r="AA16" s="91">
        <v>90.2405971202954</v>
      </c>
      <c r="AB16" s="91">
        <v>100</v>
      </c>
      <c r="AC16" s="91">
        <v>105.842584745239</v>
      </c>
      <c r="AD16" s="91">
        <v>105.558802481175</v>
      </c>
      <c r="AE16" s="91">
        <v>101.791313863301</v>
      </c>
      <c r="AF16" s="91">
        <v>103.798979341706</v>
      </c>
      <c r="AG16" s="91">
        <v>99.6697230279664</v>
      </c>
      <c r="AH16" s="105" t="s">
        <v>299</v>
      </c>
      <c r="AI16" s="105" t="s">
        <v>299</v>
      </c>
      <c r="AJ16" s="203" t="s">
        <v>74</v>
      </c>
      <c r="AK16" s="5"/>
    </row>
    <row r="17" spans="1:37" s="92" customFormat="1" ht="12.95" customHeight="1">
      <c r="A17" s="201" t="s">
        <v>75</v>
      </c>
      <c r="B17" s="206"/>
      <c r="C17" s="220" t="s">
        <v>121</v>
      </c>
      <c r="D17" s="105" t="s">
        <v>148</v>
      </c>
      <c r="E17" s="105" t="s">
        <v>148</v>
      </c>
      <c r="F17" s="105" t="s">
        <v>148</v>
      </c>
      <c r="G17" s="105" t="s">
        <v>148</v>
      </c>
      <c r="H17" s="105" t="s">
        <v>148</v>
      </c>
      <c r="I17" s="105" t="s">
        <v>148</v>
      </c>
      <c r="J17" s="105" t="s">
        <v>148</v>
      </c>
      <c r="K17" s="105" t="s">
        <v>148</v>
      </c>
      <c r="L17" s="105" t="s">
        <v>148</v>
      </c>
      <c r="M17" s="105" t="s">
        <v>148</v>
      </c>
      <c r="N17" s="105" t="s">
        <v>148</v>
      </c>
      <c r="O17" s="105" t="s">
        <v>148</v>
      </c>
      <c r="P17" s="105" t="s">
        <v>148</v>
      </c>
      <c r="Q17" s="105" t="s">
        <v>148</v>
      </c>
      <c r="R17" s="105" t="s">
        <v>148</v>
      </c>
      <c r="S17" s="105" t="s">
        <v>148</v>
      </c>
      <c r="T17" s="105" t="s">
        <v>148</v>
      </c>
      <c r="U17" s="91">
        <v>101.568547948118</v>
      </c>
      <c r="V17" s="91">
        <v>101.507420407722</v>
      </c>
      <c r="W17" s="91">
        <v>108.228436289579</v>
      </c>
      <c r="X17" s="91">
        <v>114.54125795181</v>
      </c>
      <c r="Y17" s="91">
        <v>105.822381470009</v>
      </c>
      <c r="Z17" s="91">
        <v>99.6723260409288</v>
      </c>
      <c r="AA17" s="91">
        <v>99.4830761476953</v>
      </c>
      <c r="AB17" s="91">
        <v>100</v>
      </c>
      <c r="AC17" s="91">
        <v>103.328654416476</v>
      </c>
      <c r="AD17" s="91">
        <v>101.524207846698</v>
      </c>
      <c r="AE17" s="91">
        <v>104.256845066069</v>
      </c>
      <c r="AF17" s="91">
        <v>103.548052090474</v>
      </c>
      <c r="AG17" s="91">
        <v>90.1584913641893</v>
      </c>
      <c r="AH17" s="105" t="s">
        <v>299</v>
      </c>
      <c r="AI17" s="105" t="s">
        <v>299</v>
      </c>
      <c r="AJ17" s="203" t="s">
        <v>75</v>
      </c>
      <c r="AK17" s="5"/>
    </row>
    <row r="18" spans="1:37" s="92" customFormat="1" ht="12.95" customHeight="1">
      <c r="A18" s="201" t="s">
        <v>76</v>
      </c>
      <c r="B18" s="206"/>
      <c r="C18" s="220" t="s">
        <v>252</v>
      </c>
      <c r="D18" s="105" t="s">
        <v>148</v>
      </c>
      <c r="E18" s="105" t="s">
        <v>148</v>
      </c>
      <c r="F18" s="105" t="s">
        <v>148</v>
      </c>
      <c r="G18" s="105" t="s">
        <v>148</v>
      </c>
      <c r="H18" s="105" t="s">
        <v>148</v>
      </c>
      <c r="I18" s="105" t="s">
        <v>148</v>
      </c>
      <c r="J18" s="105" t="s">
        <v>148</v>
      </c>
      <c r="K18" s="105" t="s">
        <v>148</v>
      </c>
      <c r="L18" s="105" t="s">
        <v>148</v>
      </c>
      <c r="M18" s="105" t="s">
        <v>148</v>
      </c>
      <c r="N18" s="105" t="s">
        <v>148</v>
      </c>
      <c r="O18" s="105" t="s">
        <v>148</v>
      </c>
      <c r="P18" s="105" t="s">
        <v>148</v>
      </c>
      <c r="Q18" s="105" t="s">
        <v>148</v>
      </c>
      <c r="R18" s="105" t="s">
        <v>148</v>
      </c>
      <c r="S18" s="105" t="s">
        <v>148</v>
      </c>
      <c r="T18" s="105" t="s">
        <v>148</v>
      </c>
      <c r="U18" s="91">
        <v>80.8363626292142</v>
      </c>
      <c r="V18" s="91">
        <v>85.9595468304372</v>
      </c>
      <c r="W18" s="91">
        <v>89.7704050758046</v>
      </c>
      <c r="X18" s="91">
        <v>93.1128193992137</v>
      </c>
      <c r="Y18" s="91">
        <v>95.6216763422223</v>
      </c>
      <c r="Z18" s="91">
        <v>91.8830137910373</v>
      </c>
      <c r="AA18" s="91">
        <v>96.4133534171102</v>
      </c>
      <c r="AB18" s="91">
        <v>100</v>
      </c>
      <c r="AC18" s="91">
        <v>99.4932592704979</v>
      </c>
      <c r="AD18" s="91">
        <v>101.379771408773</v>
      </c>
      <c r="AE18" s="91">
        <v>105.930164563646</v>
      </c>
      <c r="AF18" s="91">
        <v>106.717181080963</v>
      </c>
      <c r="AG18" s="91">
        <v>111.698769224244</v>
      </c>
      <c r="AH18" s="105" t="s">
        <v>299</v>
      </c>
      <c r="AI18" s="105" t="s">
        <v>299</v>
      </c>
      <c r="AJ18" s="203" t="s">
        <v>76</v>
      </c>
      <c r="AK18" s="5"/>
    </row>
    <row r="19" spans="1:37" s="92" customFormat="1" ht="12.95" customHeight="1">
      <c r="A19" s="201" t="s">
        <v>77</v>
      </c>
      <c r="B19" s="206"/>
      <c r="C19" s="220" t="s">
        <v>207</v>
      </c>
      <c r="D19" s="105" t="s">
        <v>148</v>
      </c>
      <c r="E19" s="105" t="s">
        <v>148</v>
      </c>
      <c r="F19" s="105" t="s">
        <v>148</v>
      </c>
      <c r="G19" s="105" t="s">
        <v>148</v>
      </c>
      <c r="H19" s="105" t="s">
        <v>148</v>
      </c>
      <c r="I19" s="105" t="s">
        <v>148</v>
      </c>
      <c r="J19" s="105" t="s">
        <v>148</v>
      </c>
      <c r="K19" s="105" t="s">
        <v>148</v>
      </c>
      <c r="L19" s="105" t="s">
        <v>148</v>
      </c>
      <c r="M19" s="105" t="s">
        <v>148</v>
      </c>
      <c r="N19" s="105" t="s">
        <v>148</v>
      </c>
      <c r="O19" s="105" t="s">
        <v>148</v>
      </c>
      <c r="P19" s="105" t="s">
        <v>148</v>
      </c>
      <c r="Q19" s="105" t="s">
        <v>148</v>
      </c>
      <c r="R19" s="105" t="s">
        <v>148</v>
      </c>
      <c r="S19" s="105" t="s">
        <v>148</v>
      </c>
      <c r="T19" s="105" t="s">
        <v>148</v>
      </c>
      <c r="U19" s="91">
        <v>419.386665035897</v>
      </c>
      <c r="V19" s="91">
        <v>126.07589785148</v>
      </c>
      <c r="W19" s="91">
        <v>303.216337941112</v>
      </c>
      <c r="X19" s="91">
        <v>130.834345415521</v>
      </c>
      <c r="Y19" s="91">
        <v>66.8075853987783</v>
      </c>
      <c r="Z19" s="91">
        <v>101.463632202439</v>
      </c>
      <c r="AA19" s="91">
        <v>91.5122352807585</v>
      </c>
      <c r="AB19" s="91">
        <v>100</v>
      </c>
      <c r="AC19" s="91">
        <v>155.894839369229</v>
      </c>
      <c r="AD19" s="91">
        <v>133.38676602476</v>
      </c>
      <c r="AE19" s="91">
        <v>84.6099916897898</v>
      </c>
      <c r="AF19" s="91">
        <v>92.8497453189273</v>
      </c>
      <c r="AG19" s="91">
        <v>118.545157005397</v>
      </c>
      <c r="AH19" s="105" t="s">
        <v>299</v>
      </c>
      <c r="AI19" s="105" t="s">
        <v>299</v>
      </c>
      <c r="AJ19" s="203" t="s">
        <v>77</v>
      </c>
      <c r="AK19" s="5"/>
    </row>
    <row r="20" spans="1:37" s="92" customFormat="1" ht="12.95" customHeight="1">
      <c r="A20" s="201" t="s">
        <v>78</v>
      </c>
      <c r="B20" s="206"/>
      <c r="C20" s="220" t="s">
        <v>107</v>
      </c>
      <c r="D20" s="105" t="s">
        <v>148</v>
      </c>
      <c r="E20" s="105" t="s">
        <v>148</v>
      </c>
      <c r="F20" s="105" t="s">
        <v>148</v>
      </c>
      <c r="G20" s="105" t="s">
        <v>148</v>
      </c>
      <c r="H20" s="105" t="s">
        <v>148</v>
      </c>
      <c r="I20" s="105" t="s">
        <v>148</v>
      </c>
      <c r="J20" s="105" t="s">
        <v>148</v>
      </c>
      <c r="K20" s="105" t="s">
        <v>148</v>
      </c>
      <c r="L20" s="105" t="s">
        <v>148</v>
      </c>
      <c r="M20" s="105" t="s">
        <v>148</v>
      </c>
      <c r="N20" s="105" t="s">
        <v>148</v>
      </c>
      <c r="O20" s="105" t="s">
        <v>148</v>
      </c>
      <c r="P20" s="105" t="s">
        <v>148</v>
      </c>
      <c r="Q20" s="105" t="s">
        <v>148</v>
      </c>
      <c r="R20" s="105" t="s">
        <v>148</v>
      </c>
      <c r="S20" s="105" t="s">
        <v>148</v>
      </c>
      <c r="T20" s="105" t="s">
        <v>148</v>
      </c>
      <c r="U20" s="91">
        <v>91.1670664658171</v>
      </c>
      <c r="V20" s="91">
        <v>78.9643760385279</v>
      </c>
      <c r="W20" s="91">
        <v>92.7821755219893</v>
      </c>
      <c r="X20" s="91">
        <v>96.1827162864093</v>
      </c>
      <c r="Y20" s="91">
        <v>89.1254111381723</v>
      </c>
      <c r="Z20" s="91">
        <v>89.290358475455</v>
      </c>
      <c r="AA20" s="91">
        <v>100.109422961168</v>
      </c>
      <c r="AB20" s="91">
        <v>100</v>
      </c>
      <c r="AC20" s="91">
        <v>106.279717194922</v>
      </c>
      <c r="AD20" s="91">
        <v>110.610165391936</v>
      </c>
      <c r="AE20" s="91">
        <v>110.329358731812</v>
      </c>
      <c r="AF20" s="91">
        <v>104.560363051702</v>
      </c>
      <c r="AG20" s="91">
        <v>104.555014465517</v>
      </c>
      <c r="AH20" s="105" t="s">
        <v>299</v>
      </c>
      <c r="AI20" s="105" t="s">
        <v>299</v>
      </c>
      <c r="AJ20" s="203" t="s">
        <v>78</v>
      </c>
      <c r="AK20" s="5"/>
    </row>
    <row r="21" spans="1:37" s="92" customFormat="1" ht="12.95" customHeight="1">
      <c r="A21" s="201" t="s">
        <v>79</v>
      </c>
      <c r="B21" s="206"/>
      <c r="C21" s="220" t="s">
        <v>113</v>
      </c>
      <c r="D21" s="105" t="s">
        <v>148</v>
      </c>
      <c r="E21" s="105" t="s">
        <v>148</v>
      </c>
      <c r="F21" s="105" t="s">
        <v>148</v>
      </c>
      <c r="G21" s="105" t="s">
        <v>148</v>
      </c>
      <c r="H21" s="105" t="s">
        <v>148</v>
      </c>
      <c r="I21" s="105" t="s">
        <v>148</v>
      </c>
      <c r="J21" s="105" t="s">
        <v>148</v>
      </c>
      <c r="K21" s="105" t="s">
        <v>148</v>
      </c>
      <c r="L21" s="105" t="s">
        <v>148</v>
      </c>
      <c r="M21" s="105" t="s">
        <v>148</v>
      </c>
      <c r="N21" s="105" t="s">
        <v>148</v>
      </c>
      <c r="O21" s="105" t="s">
        <v>148</v>
      </c>
      <c r="P21" s="105" t="s">
        <v>148</v>
      </c>
      <c r="Q21" s="105" t="s">
        <v>148</v>
      </c>
      <c r="R21" s="105" t="s">
        <v>148</v>
      </c>
      <c r="S21" s="105" t="s">
        <v>148</v>
      </c>
      <c r="T21" s="105" t="s">
        <v>148</v>
      </c>
      <c r="U21" s="91">
        <v>84.5492135371115</v>
      </c>
      <c r="V21" s="91">
        <v>71.5478037424747</v>
      </c>
      <c r="W21" s="91">
        <v>72.0995282844424</v>
      </c>
      <c r="X21" s="91">
        <v>78.0886910910515</v>
      </c>
      <c r="Y21" s="91">
        <v>86.754783871094</v>
      </c>
      <c r="Z21" s="91">
        <v>81.3234416713328</v>
      </c>
      <c r="AA21" s="91">
        <v>88.6953685810142</v>
      </c>
      <c r="AB21" s="91">
        <v>100</v>
      </c>
      <c r="AC21" s="91">
        <v>81.3445845484542</v>
      </c>
      <c r="AD21" s="91">
        <v>72.0453471883227</v>
      </c>
      <c r="AE21" s="91">
        <v>91.9848491174439</v>
      </c>
      <c r="AF21" s="91">
        <v>99.5948302242086</v>
      </c>
      <c r="AG21" s="91">
        <v>94.9038250158157</v>
      </c>
      <c r="AH21" s="105" t="s">
        <v>299</v>
      </c>
      <c r="AI21" s="105" t="s">
        <v>299</v>
      </c>
      <c r="AJ21" s="203" t="s">
        <v>79</v>
      </c>
      <c r="AK21" s="5"/>
    </row>
    <row r="22" spans="1:37" s="92" customFormat="1" ht="12.95" customHeight="1">
      <c r="A22" s="201" t="s">
        <v>80</v>
      </c>
      <c r="B22" s="206"/>
      <c r="C22" s="220" t="s">
        <v>254</v>
      </c>
      <c r="D22" s="105" t="s">
        <v>148</v>
      </c>
      <c r="E22" s="105" t="s">
        <v>148</v>
      </c>
      <c r="F22" s="105" t="s">
        <v>148</v>
      </c>
      <c r="G22" s="105" t="s">
        <v>148</v>
      </c>
      <c r="H22" s="105" t="s">
        <v>148</v>
      </c>
      <c r="I22" s="105" t="s">
        <v>148</v>
      </c>
      <c r="J22" s="105" t="s">
        <v>148</v>
      </c>
      <c r="K22" s="105" t="s">
        <v>148</v>
      </c>
      <c r="L22" s="105" t="s">
        <v>148</v>
      </c>
      <c r="M22" s="105" t="s">
        <v>148</v>
      </c>
      <c r="N22" s="105" t="s">
        <v>148</v>
      </c>
      <c r="O22" s="105" t="s">
        <v>148</v>
      </c>
      <c r="P22" s="105" t="s">
        <v>148</v>
      </c>
      <c r="Q22" s="105" t="s">
        <v>148</v>
      </c>
      <c r="R22" s="105" t="s">
        <v>148</v>
      </c>
      <c r="S22" s="105" t="s">
        <v>148</v>
      </c>
      <c r="T22" s="105" t="s">
        <v>148</v>
      </c>
      <c r="U22" s="91">
        <v>80.8957141767181</v>
      </c>
      <c r="V22" s="91">
        <v>77.3572136423336</v>
      </c>
      <c r="W22" s="91">
        <v>91.4282196261482</v>
      </c>
      <c r="X22" s="91">
        <v>101.807755353227</v>
      </c>
      <c r="Y22" s="91">
        <v>101.12182323767</v>
      </c>
      <c r="Z22" s="91">
        <v>99.1827056335484</v>
      </c>
      <c r="AA22" s="91">
        <v>99.5369272150158</v>
      </c>
      <c r="AB22" s="91">
        <v>100</v>
      </c>
      <c r="AC22" s="91">
        <v>102.094401256149</v>
      </c>
      <c r="AD22" s="91">
        <v>108.311612906487</v>
      </c>
      <c r="AE22" s="91">
        <v>112.712483808039</v>
      </c>
      <c r="AF22" s="91">
        <v>109.189683633071</v>
      </c>
      <c r="AG22" s="91">
        <v>102.025430314116</v>
      </c>
      <c r="AH22" s="105" t="s">
        <v>299</v>
      </c>
      <c r="AI22" s="105" t="s">
        <v>299</v>
      </c>
      <c r="AJ22" s="203" t="s">
        <v>80</v>
      </c>
      <c r="AK22" s="5"/>
    </row>
    <row r="23" spans="1:37" s="92" customFormat="1" ht="12.95" customHeight="1">
      <c r="A23" s="201" t="s">
        <v>81</v>
      </c>
      <c r="B23" s="206"/>
      <c r="C23" s="220" t="s">
        <v>150</v>
      </c>
      <c r="D23" s="105" t="s">
        <v>148</v>
      </c>
      <c r="E23" s="105" t="s">
        <v>148</v>
      </c>
      <c r="F23" s="105" t="s">
        <v>148</v>
      </c>
      <c r="G23" s="105" t="s">
        <v>148</v>
      </c>
      <c r="H23" s="105" t="s">
        <v>148</v>
      </c>
      <c r="I23" s="105" t="s">
        <v>148</v>
      </c>
      <c r="J23" s="105" t="s">
        <v>148</v>
      </c>
      <c r="K23" s="105" t="s">
        <v>148</v>
      </c>
      <c r="L23" s="105" t="s">
        <v>148</v>
      </c>
      <c r="M23" s="105" t="s">
        <v>148</v>
      </c>
      <c r="N23" s="105" t="s">
        <v>148</v>
      </c>
      <c r="O23" s="105" t="s">
        <v>148</v>
      </c>
      <c r="P23" s="105" t="s">
        <v>148</v>
      </c>
      <c r="Q23" s="105" t="s">
        <v>148</v>
      </c>
      <c r="R23" s="105" t="s">
        <v>148</v>
      </c>
      <c r="S23" s="105" t="s">
        <v>148</v>
      </c>
      <c r="T23" s="105" t="s">
        <v>148</v>
      </c>
      <c r="U23" s="91">
        <v>69.9912458363182</v>
      </c>
      <c r="V23" s="91">
        <v>67.4301493611752</v>
      </c>
      <c r="W23" s="91">
        <v>79.8533640542204</v>
      </c>
      <c r="X23" s="91">
        <v>91.6831332035434</v>
      </c>
      <c r="Y23" s="91">
        <v>90.8575626925138</v>
      </c>
      <c r="Z23" s="91">
        <v>93.5405903046415</v>
      </c>
      <c r="AA23" s="91">
        <v>99.8327256196703</v>
      </c>
      <c r="AB23" s="91">
        <v>100</v>
      </c>
      <c r="AC23" s="91">
        <v>104.220374546994</v>
      </c>
      <c r="AD23" s="91">
        <v>108.5286038767</v>
      </c>
      <c r="AE23" s="91">
        <v>110.760902367591</v>
      </c>
      <c r="AF23" s="91">
        <v>106.450406164608</v>
      </c>
      <c r="AG23" s="91">
        <v>100.592953007799</v>
      </c>
      <c r="AH23" s="105" t="s">
        <v>299</v>
      </c>
      <c r="AI23" s="105" t="s">
        <v>299</v>
      </c>
      <c r="AJ23" s="203" t="s">
        <v>81</v>
      </c>
      <c r="AK23" s="5"/>
    </row>
    <row r="24" spans="1:37" s="92" customFormat="1" ht="12.95" customHeight="1">
      <c r="A24" s="201" t="s">
        <v>82</v>
      </c>
      <c r="B24" s="206"/>
      <c r="C24" s="220" t="s">
        <v>108</v>
      </c>
      <c r="D24" s="105" t="s">
        <v>148</v>
      </c>
      <c r="E24" s="105" t="s">
        <v>148</v>
      </c>
      <c r="F24" s="105" t="s">
        <v>148</v>
      </c>
      <c r="G24" s="105" t="s">
        <v>148</v>
      </c>
      <c r="H24" s="105" t="s">
        <v>148</v>
      </c>
      <c r="I24" s="105" t="s">
        <v>148</v>
      </c>
      <c r="J24" s="105" t="s">
        <v>148</v>
      </c>
      <c r="K24" s="105" t="s">
        <v>148</v>
      </c>
      <c r="L24" s="105" t="s">
        <v>148</v>
      </c>
      <c r="M24" s="105" t="s">
        <v>148</v>
      </c>
      <c r="N24" s="105" t="s">
        <v>148</v>
      </c>
      <c r="O24" s="105" t="s">
        <v>148</v>
      </c>
      <c r="P24" s="105" t="s">
        <v>148</v>
      </c>
      <c r="Q24" s="105" t="s">
        <v>148</v>
      </c>
      <c r="R24" s="105" t="s">
        <v>148</v>
      </c>
      <c r="S24" s="105" t="s">
        <v>148</v>
      </c>
      <c r="T24" s="105" t="s">
        <v>148</v>
      </c>
      <c r="U24" s="91">
        <v>73.470998977016</v>
      </c>
      <c r="V24" s="91">
        <v>60.6519220726482</v>
      </c>
      <c r="W24" s="91">
        <v>69.2502799130677</v>
      </c>
      <c r="X24" s="91">
        <v>88.1929818660425</v>
      </c>
      <c r="Y24" s="91">
        <v>86.4296208323443</v>
      </c>
      <c r="Z24" s="91">
        <v>88.2868907849019</v>
      </c>
      <c r="AA24" s="91">
        <v>93.2134608698683</v>
      </c>
      <c r="AB24" s="91">
        <v>100</v>
      </c>
      <c r="AC24" s="91">
        <v>105.852733607062</v>
      </c>
      <c r="AD24" s="91">
        <v>106.133751545543</v>
      </c>
      <c r="AE24" s="91">
        <v>108.920798968413</v>
      </c>
      <c r="AF24" s="91">
        <v>119.32768866118</v>
      </c>
      <c r="AG24" s="91">
        <v>121.73575898081</v>
      </c>
      <c r="AH24" s="105" t="s">
        <v>299</v>
      </c>
      <c r="AI24" s="105" t="s">
        <v>299</v>
      </c>
      <c r="AJ24" s="203" t="s">
        <v>82</v>
      </c>
      <c r="AK24" s="5"/>
    </row>
    <row r="25" spans="1:37" s="92" customFormat="1" ht="12.95" customHeight="1">
      <c r="A25" s="201" t="s">
        <v>68</v>
      </c>
      <c r="B25" s="206"/>
      <c r="C25" s="220" t="s">
        <v>151</v>
      </c>
      <c r="D25" s="105" t="s">
        <v>148</v>
      </c>
      <c r="E25" s="105" t="s">
        <v>148</v>
      </c>
      <c r="F25" s="105" t="s">
        <v>148</v>
      </c>
      <c r="G25" s="105" t="s">
        <v>148</v>
      </c>
      <c r="H25" s="105" t="s">
        <v>148</v>
      </c>
      <c r="I25" s="105" t="s">
        <v>148</v>
      </c>
      <c r="J25" s="105" t="s">
        <v>148</v>
      </c>
      <c r="K25" s="105" t="s">
        <v>148</v>
      </c>
      <c r="L25" s="105" t="s">
        <v>148</v>
      </c>
      <c r="M25" s="105" t="s">
        <v>148</v>
      </c>
      <c r="N25" s="105" t="s">
        <v>148</v>
      </c>
      <c r="O25" s="105" t="s">
        <v>148</v>
      </c>
      <c r="P25" s="105" t="s">
        <v>148</v>
      </c>
      <c r="Q25" s="105" t="s">
        <v>148</v>
      </c>
      <c r="R25" s="105" t="s">
        <v>148</v>
      </c>
      <c r="S25" s="105" t="s">
        <v>148</v>
      </c>
      <c r="T25" s="105" t="s">
        <v>148</v>
      </c>
      <c r="U25" s="91">
        <v>104.523588836261</v>
      </c>
      <c r="V25" s="91">
        <v>85.4084476527021</v>
      </c>
      <c r="W25" s="91">
        <v>86.2996482995706</v>
      </c>
      <c r="X25" s="91">
        <v>96.2666008100091</v>
      </c>
      <c r="Y25" s="91">
        <v>91.946576586729</v>
      </c>
      <c r="Z25" s="91">
        <v>89.147996692622</v>
      </c>
      <c r="AA25" s="91">
        <v>107.095238382056</v>
      </c>
      <c r="AB25" s="91">
        <v>100</v>
      </c>
      <c r="AC25" s="91">
        <v>99.5777837433842</v>
      </c>
      <c r="AD25" s="91">
        <v>116.060198010481</v>
      </c>
      <c r="AE25" s="91">
        <v>130.24734814866</v>
      </c>
      <c r="AF25" s="91">
        <v>112.554819135636</v>
      </c>
      <c r="AG25" s="91">
        <v>110.665465619884</v>
      </c>
      <c r="AH25" s="105" t="s">
        <v>299</v>
      </c>
      <c r="AI25" s="105" t="s">
        <v>299</v>
      </c>
      <c r="AJ25" s="203" t="s">
        <v>68</v>
      </c>
      <c r="AK25" s="5"/>
    </row>
    <row r="26" spans="1:37" s="92" customFormat="1" ht="12.95" customHeight="1">
      <c r="A26" s="201" t="s">
        <v>11</v>
      </c>
      <c r="B26" s="206"/>
      <c r="C26" s="220" t="s">
        <v>109</v>
      </c>
      <c r="D26" s="105" t="s">
        <v>148</v>
      </c>
      <c r="E26" s="105" t="s">
        <v>148</v>
      </c>
      <c r="F26" s="105" t="s">
        <v>148</v>
      </c>
      <c r="G26" s="105" t="s">
        <v>148</v>
      </c>
      <c r="H26" s="105" t="s">
        <v>148</v>
      </c>
      <c r="I26" s="105" t="s">
        <v>148</v>
      </c>
      <c r="J26" s="105" t="s">
        <v>148</v>
      </c>
      <c r="K26" s="105" t="s">
        <v>148</v>
      </c>
      <c r="L26" s="105" t="s">
        <v>148</v>
      </c>
      <c r="M26" s="105" t="s">
        <v>148</v>
      </c>
      <c r="N26" s="105" t="s">
        <v>148</v>
      </c>
      <c r="O26" s="105" t="s">
        <v>148</v>
      </c>
      <c r="P26" s="105" t="s">
        <v>148</v>
      </c>
      <c r="Q26" s="105" t="s">
        <v>148</v>
      </c>
      <c r="R26" s="105" t="s">
        <v>148</v>
      </c>
      <c r="S26" s="105" t="s">
        <v>148</v>
      </c>
      <c r="T26" s="105" t="s">
        <v>148</v>
      </c>
      <c r="U26" s="91">
        <v>92.9885011311401</v>
      </c>
      <c r="V26" s="91">
        <v>75.9363422737824</v>
      </c>
      <c r="W26" s="91">
        <v>88.1595938757067</v>
      </c>
      <c r="X26" s="91">
        <v>100.481028851943</v>
      </c>
      <c r="Y26" s="91">
        <v>101.642098737942</v>
      </c>
      <c r="Z26" s="91">
        <v>101.439835327286</v>
      </c>
      <c r="AA26" s="91">
        <v>101.360848500636</v>
      </c>
      <c r="AB26" s="91">
        <v>100</v>
      </c>
      <c r="AC26" s="91">
        <v>101.766747530892</v>
      </c>
      <c r="AD26" s="91">
        <v>108.365302286353</v>
      </c>
      <c r="AE26" s="91">
        <v>113.828043722273</v>
      </c>
      <c r="AF26" s="91">
        <v>107.841096151238</v>
      </c>
      <c r="AG26" s="91">
        <v>91.4556097523997</v>
      </c>
      <c r="AH26" s="105" t="s">
        <v>299</v>
      </c>
      <c r="AI26" s="105" t="s">
        <v>299</v>
      </c>
      <c r="AJ26" s="203" t="s">
        <v>11</v>
      </c>
      <c r="AK26" s="5"/>
    </row>
    <row r="27" spans="1:37" s="92" customFormat="1" ht="12.95" customHeight="1">
      <c r="A27" s="201" t="s">
        <v>83</v>
      </c>
      <c r="B27" s="206"/>
      <c r="C27" s="220" t="s">
        <v>152</v>
      </c>
      <c r="D27" s="105" t="s">
        <v>148</v>
      </c>
      <c r="E27" s="105" t="s">
        <v>148</v>
      </c>
      <c r="F27" s="105" t="s">
        <v>148</v>
      </c>
      <c r="G27" s="105" t="s">
        <v>148</v>
      </c>
      <c r="H27" s="105" t="s">
        <v>148</v>
      </c>
      <c r="I27" s="105" t="s">
        <v>148</v>
      </c>
      <c r="J27" s="105" t="s">
        <v>148</v>
      </c>
      <c r="K27" s="105" t="s">
        <v>148</v>
      </c>
      <c r="L27" s="105" t="s">
        <v>148</v>
      </c>
      <c r="M27" s="105" t="s">
        <v>148</v>
      </c>
      <c r="N27" s="105" t="s">
        <v>148</v>
      </c>
      <c r="O27" s="105" t="s">
        <v>148</v>
      </c>
      <c r="P27" s="105" t="s">
        <v>148</v>
      </c>
      <c r="Q27" s="105" t="s">
        <v>148</v>
      </c>
      <c r="R27" s="105" t="s">
        <v>148</v>
      </c>
      <c r="S27" s="105" t="s">
        <v>148</v>
      </c>
      <c r="T27" s="105" t="s">
        <v>148</v>
      </c>
      <c r="U27" s="91">
        <v>67.0190094662227</v>
      </c>
      <c r="V27" s="91">
        <v>53.7962838987943</v>
      </c>
      <c r="W27" s="91">
        <v>71.4526903730189</v>
      </c>
      <c r="X27" s="91">
        <v>84.0658636862826</v>
      </c>
      <c r="Y27" s="91">
        <v>87.2389055174505</v>
      </c>
      <c r="Z27" s="91">
        <v>93.6517781933622</v>
      </c>
      <c r="AA27" s="91">
        <v>99.811240621516</v>
      </c>
      <c r="AB27" s="91">
        <v>100</v>
      </c>
      <c r="AC27" s="91">
        <v>101.095987956661</v>
      </c>
      <c r="AD27" s="91">
        <v>113.937396856387</v>
      </c>
      <c r="AE27" s="91">
        <v>102.686669302924</v>
      </c>
      <c r="AF27" s="91">
        <v>110.46980321387</v>
      </c>
      <c r="AG27" s="91">
        <v>94.1403542197607</v>
      </c>
      <c r="AH27" s="105" t="s">
        <v>299</v>
      </c>
      <c r="AI27" s="105" t="s">
        <v>299</v>
      </c>
      <c r="AJ27" s="203" t="s">
        <v>83</v>
      </c>
      <c r="AK27" s="5"/>
    </row>
    <row r="28" spans="1:37" s="92" customFormat="1" ht="12.95" customHeight="1">
      <c r="A28" s="201" t="s">
        <v>49</v>
      </c>
      <c r="B28" s="206"/>
      <c r="C28" s="220" t="s">
        <v>253</v>
      </c>
      <c r="D28" s="105" t="s">
        <v>148</v>
      </c>
      <c r="E28" s="105" t="s">
        <v>148</v>
      </c>
      <c r="F28" s="105" t="s">
        <v>148</v>
      </c>
      <c r="G28" s="105" t="s">
        <v>148</v>
      </c>
      <c r="H28" s="105" t="s">
        <v>148</v>
      </c>
      <c r="I28" s="105" t="s">
        <v>148</v>
      </c>
      <c r="J28" s="105" t="s">
        <v>148</v>
      </c>
      <c r="K28" s="105" t="s">
        <v>148</v>
      </c>
      <c r="L28" s="105" t="s">
        <v>148</v>
      </c>
      <c r="M28" s="105" t="s">
        <v>148</v>
      </c>
      <c r="N28" s="105" t="s">
        <v>148</v>
      </c>
      <c r="O28" s="105" t="s">
        <v>148</v>
      </c>
      <c r="P28" s="105" t="s">
        <v>148</v>
      </c>
      <c r="Q28" s="105" t="s">
        <v>148</v>
      </c>
      <c r="R28" s="105" t="s">
        <v>148</v>
      </c>
      <c r="S28" s="105" t="s">
        <v>148</v>
      </c>
      <c r="T28" s="105" t="s">
        <v>148</v>
      </c>
      <c r="U28" s="91">
        <v>72.0535845198563</v>
      </c>
      <c r="V28" s="91">
        <v>96.603480920332</v>
      </c>
      <c r="W28" s="91">
        <v>109.300338867928</v>
      </c>
      <c r="X28" s="91">
        <v>116.979255877332</v>
      </c>
      <c r="Y28" s="91">
        <v>106.068933247636</v>
      </c>
      <c r="Z28" s="91">
        <v>104.368037408184</v>
      </c>
      <c r="AA28" s="91">
        <v>95.982857185494</v>
      </c>
      <c r="AB28" s="91">
        <v>100</v>
      </c>
      <c r="AC28" s="91">
        <v>97.0698972849248</v>
      </c>
      <c r="AD28" s="91">
        <v>86.0976555107323</v>
      </c>
      <c r="AE28" s="91">
        <v>86.0012250474249</v>
      </c>
      <c r="AF28" s="91">
        <v>95.7296615819016</v>
      </c>
      <c r="AG28" s="91">
        <v>96.8298085710849</v>
      </c>
      <c r="AH28" s="105" t="s">
        <v>299</v>
      </c>
      <c r="AI28" s="105" t="s">
        <v>299</v>
      </c>
      <c r="AJ28" s="203" t="s">
        <v>49</v>
      </c>
      <c r="AK28" s="5"/>
    </row>
    <row r="29" spans="1:37" s="92" customFormat="1" ht="12.95" customHeight="1">
      <c r="A29" s="201" t="s">
        <v>63</v>
      </c>
      <c r="B29" s="370" t="s">
        <v>110</v>
      </c>
      <c r="C29" s="371"/>
      <c r="D29" s="105" t="s">
        <v>148</v>
      </c>
      <c r="E29" s="105" t="s">
        <v>148</v>
      </c>
      <c r="F29" s="105" t="s">
        <v>148</v>
      </c>
      <c r="G29" s="105" t="s">
        <v>148</v>
      </c>
      <c r="H29" s="105" t="s">
        <v>148</v>
      </c>
      <c r="I29" s="105" t="s">
        <v>148</v>
      </c>
      <c r="J29" s="105" t="s">
        <v>148</v>
      </c>
      <c r="K29" s="105" t="s">
        <v>148</v>
      </c>
      <c r="L29" s="105" t="s">
        <v>148</v>
      </c>
      <c r="M29" s="105" t="s">
        <v>148</v>
      </c>
      <c r="N29" s="105" t="s">
        <v>148</v>
      </c>
      <c r="O29" s="105" t="s">
        <v>148</v>
      </c>
      <c r="P29" s="105" t="s">
        <v>148</v>
      </c>
      <c r="Q29" s="105" t="s">
        <v>148</v>
      </c>
      <c r="R29" s="105" t="s">
        <v>148</v>
      </c>
      <c r="S29" s="105" t="s">
        <v>148</v>
      </c>
      <c r="T29" s="105" t="s">
        <v>148</v>
      </c>
      <c r="U29" s="91">
        <v>94.8252535125937</v>
      </c>
      <c r="V29" s="91">
        <v>105.724270790798</v>
      </c>
      <c r="W29" s="91">
        <v>110.132864848995</v>
      </c>
      <c r="X29" s="91">
        <v>88.5479600607128</v>
      </c>
      <c r="Y29" s="91">
        <v>108.225044321259</v>
      </c>
      <c r="Z29" s="91">
        <v>103.177500070649</v>
      </c>
      <c r="AA29" s="91">
        <v>98.4541782954974</v>
      </c>
      <c r="AB29" s="91">
        <v>100</v>
      </c>
      <c r="AC29" s="91">
        <v>109.778848064344</v>
      </c>
      <c r="AD29" s="91">
        <v>126.018909178149</v>
      </c>
      <c r="AE29" s="91">
        <v>114.25010183535</v>
      </c>
      <c r="AF29" s="91">
        <v>109.010968412816</v>
      </c>
      <c r="AG29" s="91">
        <v>106.753344963021</v>
      </c>
      <c r="AH29" s="91">
        <v>111.439780064104</v>
      </c>
      <c r="AI29" s="105" t="s">
        <v>299</v>
      </c>
      <c r="AJ29" s="203" t="s">
        <v>63</v>
      </c>
      <c r="AK29" s="5"/>
    </row>
    <row r="30" spans="1:37" s="92" customFormat="1" ht="12.95" customHeight="1">
      <c r="A30" s="201" t="s">
        <v>50</v>
      </c>
      <c r="B30" s="370" t="s">
        <v>124</v>
      </c>
      <c r="C30" s="371"/>
      <c r="D30" s="105" t="s">
        <v>148</v>
      </c>
      <c r="E30" s="105" t="s">
        <v>148</v>
      </c>
      <c r="F30" s="105" t="s">
        <v>148</v>
      </c>
      <c r="G30" s="105" t="s">
        <v>148</v>
      </c>
      <c r="H30" s="105" t="s">
        <v>148</v>
      </c>
      <c r="I30" s="105" t="s">
        <v>148</v>
      </c>
      <c r="J30" s="105" t="s">
        <v>148</v>
      </c>
      <c r="K30" s="105" t="s">
        <v>148</v>
      </c>
      <c r="L30" s="105" t="s">
        <v>148</v>
      </c>
      <c r="M30" s="105" t="s">
        <v>148</v>
      </c>
      <c r="N30" s="105" t="s">
        <v>148</v>
      </c>
      <c r="O30" s="105" t="s">
        <v>148</v>
      </c>
      <c r="P30" s="105" t="s">
        <v>148</v>
      </c>
      <c r="Q30" s="105" t="s">
        <v>148</v>
      </c>
      <c r="R30" s="105" t="s">
        <v>148</v>
      </c>
      <c r="S30" s="105" t="s">
        <v>148</v>
      </c>
      <c r="T30" s="105" t="s">
        <v>148</v>
      </c>
      <c r="U30" s="91">
        <v>62.5287641701511</v>
      </c>
      <c r="V30" s="91">
        <v>71.6829204867731</v>
      </c>
      <c r="W30" s="91">
        <v>62.9569978579418</v>
      </c>
      <c r="X30" s="91">
        <v>63.1489798283556</v>
      </c>
      <c r="Y30" s="91">
        <v>68.7229953321637</v>
      </c>
      <c r="Z30" s="91">
        <v>71.2797565153379</v>
      </c>
      <c r="AA30" s="91">
        <v>89.7990721225092</v>
      </c>
      <c r="AB30" s="91">
        <v>100</v>
      </c>
      <c r="AC30" s="91">
        <v>110.579997717235</v>
      </c>
      <c r="AD30" s="91">
        <v>109.885182684056</v>
      </c>
      <c r="AE30" s="91">
        <v>118.802685269463</v>
      </c>
      <c r="AF30" s="91">
        <v>133.33346499081</v>
      </c>
      <c r="AG30" s="91">
        <v>140.636522914469</v>
      </c>
      <c r="AH30" s="91">
        <v>140.605491978308</v>
      </c>
      <c r="AI30" s="105" t="s">
        <v>299</v>
      </c>
      <c r="AJ30" s="203" t="s">
        <v>50</v>
      </c>
      <c r="AK30" s="5"/>
    </row>
    <row r="31" spans="1:37" s="92" customFormat="1" ht="12.95" customHeight="1">
      <c r="A31" s="201" t="s">
        <v>51</v>
      </c>
      <c r="B31" s="370" t="s">
        <v>132</v>
      </c>
      <c r="C31" s="371"/>
      <c r="D31" s="74">
        <v>109.511720746132</v>
      </c>
      <c r="E31" s="74">
        <v>115.565709743314</v>
      </c>
      <c r="F31" s="74">
        <v>114.181860862685</v>
      </c>
      <c r="G31" s="74">
        <v>114.377307820201</v>
      </c>
      <c r="H31" s="74">
        <v>102.896182577429</v>
      </c>
      <c r="I31" s="74">
        <v>94.9904155157373</v>
      </c>
      <c r="J31" s="74">
        <v>93.3554728571986</v>
      </c>
      <c r="K31" s="74">
        <v>96.2654057998476</v>
      </c>
      <c r="L31" s="74">
        <v>99.6654346765442</v>
      </c>
      <c r="M31" s="74">
        <v>102.098409976989</v>
      </c>
      <c r="N31" s="74">
        <v>101.225064789964</v>
      </c>
      <c r="O31" s="74">
        <v>97.2747713488652</v>
      </c>
      <c r="P31" s="74">
        <v>93.9708173933413</v>
      </c>
      <c r="Q31" s="74">
        <v>91.7332874836082</v>
      </c>
      <c r="R31" s="74">
        <v>89.5736354367158</v>
      </c>
      <c r="S31" s="74">
        <v>90.151183863542</v>
      </c>
      <c r="T31" s="74">
        <v>87.5763755615267</v>
      </c>
      <c r="U31" s="74">
        <v>90.2037285569787</v>
      </c>
      <c r="V31" s="74">
        <v>87.7346199383179</v>
      </c>
      <c r="W31" s="74">
        <v>96.6651737175787</v>
      </c>
      <c r="X31" s="74">
        <v>98.3054710699138</v>
      </c>
      <c r="Y31" s="74">
        <v>97.2196341514581</v>
      </c>
      <c r="Z31" s="74">
        <v>96.7662110797053</v>
      </c>
      <c r="AA31" s="74">
        <v>100.789490121402</v>
      </c>
      <c r="AB31" s="74">
        <v>100</v>
      </c>
      <c r="AC31" s="74">
        <v>102.329976878509</v>
      </c>
      <c r="AD31" s="74">
        <v>102.39361482086</v>
      </c>
      <c r="AE31" s="74">
        <v>105.632304026482</v>
      </c>
      <c r="AF31" s="74">
        <v>102.868472223281</v>
      </c>
      <c r="AG31" s="74">
        <v>105.344944529939</v>
      </c>
      <c r="AH31" s="74">
        <v>105.880760194205</v>
      </c>
      <c r="AI31" s="74">
        <v>104.316510758142</v>
      </c>
      <c r="AJ31" s="203" t="s">
        <v>51</v>
      </c>
      <c r="AK31" s="5"/>
    </row>
    <row r="32" spans="1:37" s="90" customFormat="1" ht="12.95" customHeight="1">
      <c r="A32" s="201" t="s">
        <v>52</v>
      </c>
      <c r="B32" s="368" t="s">
        <v>125</v>
      </c>
      <c r="C32" s="369"/>
      <c r="D32" s="135">
        <v>61.5223323215594</v>
      </c>
      <c r="E32" s="135">
        <v>64.315347781094</v>
      </c>
      <c r="F32" s="135">
        <v>65.3446318965906</v>
      </c>
      <c r="G32" s="135">
        <v>66.1256652140248</v>
      </c>
      <c r="H32" s="135">
        <v>67.8312394030461</v>
      </c>
      <c r="I32" s="135">
        <v>69.5172967959009</v>
      </c>
      <c r="J32" s="135">
        <v>71.5396088361479</v>
      </c>
      <c r="K32" s="135">
        <v>74.6723932514067</v>
      </c>
      <c r="L32" s="135">
        <v>76.8850622848742</v>
      </c>
      <c r="M32" s="135">
        <v>80.0405460354248</v>
      </c>
      <c r="N32" s="135">
        <v>83.4253597708356</v>
      </c>
      <c r="O32" s="135">
        <v>85.4539364530913</v>
      </c>
      <c r="P32" s="135">
        <v>83.8276180394173</v>
      </c>
      <c r="Q32" s="135">
        <v>84.7613637491777</v>
      </c>
      <c r="R32" s="135">
        <v>86.0700931186152</v>
      </c>
      <c r="S32" s="135">
        <v>88.3681006581843</v>
      </c>
      <c r="T32" s="135">
        <v>90.8658619969234</v>
      </c>
      <c r="U32" s="135">
        <v>91.9294207083935</v>
      </c>
      <c r="V32" s="135">
        <v>89.051956412594</v>
      </c>
      <c r="W32" s="135">
        <v>89.9323230573273</v>
      </c>
      <c r="X32" s="135">
        <v>94.1692076597413</v>
      </c>
      <c r="Y32" s="135">
        <v>95.6555227370718</v>
      </c>
      <c r="Z32" s="135">
        <v>96.9988664996551</v>
      </c>
      <c r="AA32" s="135">
        <v>98.1055619799599</v>
      </c>
      <c r="AB32" s="135">
        <v>100</v>
      </c>
      <c r="AC32" s="135">
        <v>102.4801290991</v>
      </c>
      <c r="AD32" s="135">
        <v>105.451583155636</v>
      </c>
      <c r="AE32" s="135">
        <v>106.528375265581</v>
      </c>
      <c r="AF32" s="135">
        <v>108.699973223398</v>
      </c>
      <c r="AG32" s="135">
        <v>105.233263058823</v>
      </c>
      <c r="AH32" s="135">
        <v>107.364578044776</v>
      </c>
      <c r="AI32" s="135">
        <v>110.117513930701</v>
      </c>
      <c r="AJ32" s="203" t="s">
        <v>52</v>
      </c>
      <c r="AK32" s="46"/>
    </row>
    <row r="33" spans="1:37" s="90" customFormat="1" ht="12.95" customHeight="1">
      <c r="A33" s="201" t="s">
        <v>53</v>
      </c>
      <c r="B33" s="368" t="s">
        <v>288</v>
      </c>
      <c r="C33" s="369"/>
      <c r="D33" s="135">
        <v>56.3148065730612</v>
      </c>
      <c r="E33" s="135">
        <v>56.6117649446373</v>
      </c>
      <c r="F33" s="135">
        <v>55.9946903107565</v>
      </c>
      <c r="G33" s="135">
        <v>55.7881669265251</v>
      </c>
      <c r="H33" s="135">
        <v>56.8990884504692</v>
      </c>
      <c r="I33" s="135">
        <v>56.4047885914696</v>
      </c>
      <c r="J33" s="135">
        <v>58.8610642084339</v>
      </c>
      <c r="K33" s="135">
        <v>63.4953158421748</v>
      </c>
      <c r="L33" s="135">
        <v>65.3679625595259</v>
      </c>
      <c r="M33" s="135">
        <v>68.3048843728342</v>
      </c>
      <c r="N33" s="135">
        <v>71.7096406617432</v>
      </c>
      <c r="O33" s="135">
        <v>73.3274856356927</v>
      </c>
      <c r="P33" s="135">
        <v>72.6360301134061</v>
      </c>
      <c r="Q33" s="135">
        <v>74.9342657269107</v>
      </c>
      <c r="R33" s="135">
        <v>76.2759188903734</v>
      </c>
      <c r="S33" s="135">
        <v>82.0804849403481</v>
      </c>
      <c r="T33" s="135">
        <v>84.9220623920168</v>
      </c>
      <c r="U33" s="135">
        <v>86.5622582782133</v>
      </c>
      <c r="V33" s="135">
        <v>82.2006510506914</v>
      </c>
      <c r="W33" s="135">
        <v>81.9071657601069</v>
      </c>
      <c r="X33" s="135">
        <v>88.3566210091485</v>
      </c>
      <c r="Y33" s="135">
        <v>93.723784245879</v>
      </c>
      <c r="Z33" s="135">
        <v>94.7393540998333</v>
      </c>
      <c r="AA33" s="135">
        <v>97.4757335512876</v>
      </c>
      <c r="AB33" s="135">
        <v>100</v>
      </c>
      <c r="AC33" s="135">
        <v>103.589340528732</v>
      </c>
      <c r="AD33" s="135">
        <v>106.622043863257</v>
      </c>
      <c r="AE33" s="135">
        <v>108.680744550827</v>
      </c>
      <c r="AF33" s="135">
        <v>113.494636384036</v>
      </c>
      <c r="AG33" s="135">
        <v>108.042023995331</v>
      </c>
      <c r="AH33" s="135">
        <v>111.696438921703</v>
      </c>
      <c r="AI33" s="135">
        <v>116.246090246978</v>
      </c>
      <c r="AJ33" s="203" t="s">
        <v>53</v>
      </c>
      <c r="AK33" s="46"/>
    </row>
    <row r="34" spans="1:37" s="92" customFormat="1" ht="12.95" customHeight="1">
      <c r="A34" s="201" t="s">
        <v>4</v>
      </c>
      <c r="B34" s="370" t="s">
        <v>111</v>
      </c>
      <c r="C34" s="371"/>
      <c r="D34" s="105" t="s">
        <v>148</v>
      </c>
      <c r="E34" s="105" t="s">
        <v>148</v>
      </c>
      <c r="F34" s="105" t="s">
        <v>148</v>
      </c>
      <c r="G34" s="105" t="s">
        <v>148</v>
      </c>
      <c r="H34" s="105" t="s">
        <v>148</v>
      </c>
      <c r="I34" s="105" t="s">
        <v>148</v>
      </c>
      <c r="J34" s="105" t="s">
        <v>148</v>
      </c>
      <c r="K34" s="105" t="s">
        <v>148</v>
      </c>
      <c r="L34" s="105" t="s">
        <v>148</v>
      </c>
      <c r="M34" s="105" t="s">
        <v>148</v>
      </c>
      <c r="N34" s="105" t="s">
        <v>148</v>
      </c>
      <c r="O34" s="105" t="s">
        <v>148</v>
      </c>
      <c r="P34" s="105" t="s">
        <v>148</v>
      </c>
      <c r="Q34" s="105" t="s">
        <v>148</v>
      </c>
      <c r="R34" s="105" t="s">
        <v>148</v>
      </c>
      <c r="S34" s="105" t="s">
        <v>148</v>
      </c>
      <c r="T34" s="105" t="s">
        <v>148</v>
      </c>
      <c r="U34" s="91">
        <v>92.8679601115793</v>
      </c>
      <c r="V34" s="91">
        <v>83.6029374510178</v>
      </c>
      <c r="W34" s="91">
        <v>84.0229467767722</v>
      </c>
      <c r="X34" s="91">
        <v>88.6102669524611</v>
      </c>
      <c r="Y34" s="91">
        <v>93.7071571935792</v>
      </c>
      <c r="Z34" s="91">
        <v>93.6494243331841</v>
      </c>
      <c r="AA34" s="91">
        <v>96.2470335518182</v>
      </c>
      <c r="AB34" s="91">
        <v>100</v>
      </c>
      <c r="AC34" s="91">
        <v>104.529555763928</v>
      </c>
      <c r="AD34" s="91">
        <v>107.020701778289</v>
      </c>
      <c r="AE34" s="91">
        <v>106.95395004257</v>
      </c>
      <c r="AF34" s="91">
        <v>112.526360045119</v>
      </c>
      <c r="AG34" s="91">
        <v>114.776771661532</v>
      </c>
      <c r="AH34" s="91">
        <v>117.562478268807</v>
      </c>
      <c r="AI34" s="105" t="s">
        <v>299</v>
      </c>
      <c r="AJ34" s="203" t="s">
        <v>4</v>
      </c>
      <c r="AK34" s="5"/>
    </row>
    <row r="35" spans="1:37" s="92" customFormat="1" ht="12.95" customHeight="1">
      <c r="A35" s="201" t="s">
        <v>5</v>
      </c>
      <c r="B35" s="370" t="s">
        <v>120</v>
      </c>
      <c r="C35" s="371"/>
      <c r="D35" s="105" t="s">
        <v>148</v>
      </c>
      <c r="E35" s="105" t="s">
        <v>148</v>
      </c>
      <c r="F35" s="105" t="s">
        <v>148</v>
      </c>
      <c r="G35" s="105" t="s">
        <v>148</v>
      </c>
      <c r="H35" s="105" t="s">
        <v>148</v>
      </c>
      <c r="I35" s="105" t="s">
        <v>148</v>
      </c>
      <c r="J35" s="105" t="s">
        <v>148</v>
      </c>
      <c r="K35" s="105" t="s">
        <v>148</v>
      </c>
      <c r="L35" s="105" t="s">
        <v>148</v>
      </c>
      <c r="M35" s="105" t="s">
        <v>148</v>
      </c>
      <c r="N35" s="105" t="s">
        <v>148</v>
      </c>
      <c r="O35" s="105" t="s">
        <v>148</v>
      </c>
      <c r="P35" s="105" t="s">
        <v>148</v>
      </c>
      <c r="Q35" s="105" t="s">
        <v>148</v>
      </c>
      <c r="R35" s="105" t="s">
        <v>148</v>
      </c>
      <c r="S35" s="105" t="s">
        <v>148</v>
      </c>
      <c r="T35" s="105" t="s">
        <v>148</v>
      </c>
      <c r="U35" s="91">
        <v>96.8480807750104</v>
      </c>
      <c r="V35" s="91">
        <v>89.4841062985403</v>
      </c>
      <c r="W35" s="91">
        <v>94.7964907870035</v>
      </c>
      <c r="X35" s="91">
        <v>99.7690436844715</v>
      </c>
      <c r="Y35" s="91">
        <v>99.119817006626</v>
      </c>
      <c r="Z35" s="91">
        <v>101.854324811244</v>
      </c>
      <c r="AA35" s="91">
        <v>99.0060936756756</v>
      </c>
      <c r="AB35" s="91">
        <v>100</v>
      </c>
      <c r="AC35" s="91">
        <v>100.678533369582</v>
      </c>
      <c r="AD35" s="91">
        <v>101.993401838775</v>
      </c>
      <c r="AE35" s="91">
        <v>106.104930246444</v>
      </c>
      <c r="AF35" s="91">
        <v>110.415800610153</v>
      </c>
      <c r="AG35" s="91">
        <v>91.2300574385845</v>
      </c>
      <c r="AH35" s="91">
        <v>97.0587479105499</v>
      </c>
      <c r="AI35" s="105" t="s">
        <v>299</v>
      </c>
      <c r="AJ35" s="203" t="s">
        <v>5</v>
      </c>
      <c r="AK35" s="5"/>
    </row>
    <row r="36" spans="1:37" s="92" customFormat="1" ht="13.7" customHeight="1">
      <c r="A36" s="201" t="s">
        <v>6</v>
      </c>
      <c r="B36" s="370" t="s">
        <v>112</v>
      </c>
      <c r="C36" s="371"/>
      <c r="D36" s="105" t="s">
        <v>148</v>
      </c>
      <c r="E36" s="105" t="s">
        <v>148</v>
      </c>
      <c r="F36" s="105" t="s">
        <v>148</v>
      </c>
      <c r="G36" s="105" t="s">
        <v>148</v>
      </c>
      <c r="H36" s="105" t="s">
        <v>148</v>
      </c>
      <c r="I36" s="105" t="s">
        <v>148</v>
      </c>
      <c r="J36" s="105" t="s">
        <v>148</v>
      </c>
      <c r="K36" s="105" t="s">
        <v>148</v>
      </c>
      <c r="L36" s="105" t="s">
        <v>148</v>
      </c>
      <c r="M36" s="105" t="s">
        <v>148</v>
      </c>
      <c r="N36" s="105" t="s">
        <v>148</v>
      </c>
      <c r="O36" s="105" t="s">
        <v>148</v>
      </c>
      <c r="P36" s="105" t="s">
        <v>148</v>
      </c>
      <c r="Q36" s="105" t="s">
        <v>148</v>
      </c>
      <c r="R36" s="105" t="s">
        <v>148</v>
      </c>
      <c r="S36" s="105" t="s">
        <v>148</v>
      </c>
      <c r="T36" s="105" t="s">
        <v>148</v>
      </c>
      <c r="U36" s="91">
        <v>101.131368251225</v>
      </c>
      <c r="V36" s="91">
        <v>91.113267919818</v>
      </c>
      <c r="W36" s="91">
        <v>87.4294081874037</v>
      </c>
      <c r="X36" s="91">
        <v>93.2962835985851</v>
      </c>
      <c r="Y36" s="91">
        <v>97.9425954679531</v>
      </c>
      <c r="Z36" s="91">
        <v>94.200538466499</v>
      </c>
      <c r="AA36" s="91">
        <v>98.5162397298913</v>
      </c>
      <c r="AB36" s="91">
        <v>100</v>
      </c>
      <c r="AC36" s="91">
        <v>102.052267481096</v>
      </c>
      <c r="AD36" s="91">
        <v>105.046480323404</v>
      </c>
      <c r="AE36" s="91">
        <v>106.798629192332</v>
      </c>
      <c r="AF36" s="91">
        <v>106.097185206999</v>
      </c>
      <c r="AG36" s="91">
        <v>57.8891823827859</v>
      </c>
      <c r="AH36" s="91">
        <v>57.8186636783567</v>
      </c>
      <c r="AI36" s="105" t="s">
        <v>299</v>
      </c>
      <c r="AJ36" s="203" t="s">
        <v>6</v>
      </c>
      <c r="AK36" s="5"/>
    </row>
    <row r="37" spans="1:37" s="92" customFormat="1" ht="13.7" customHeight="1">
      <c r="A37" s="201" t="s">
        <v>26</v>
      </c>
      <c r="B37" s="370" t="s">
        <v>127</v>
      </c>
      <c r="C37" s="371"/>
      <c r="D37" s="105" t="s">
        <v>148</v>
      </c>
      <c r="E37" s="105" t="s">
        <v>148</v>
      </c>
      <c r="F37" s="105" t="s">
        <v>148</v>
      </c>
      <c r="G37" s="105" t="s">
        <v>148</v>
      </c>
      <c r="H37" s="105" t="s">
        <v>148</v>
      </c>
      <c r="I37" s="105" t="s">
        <v>148</v>
      </c>
      <c r="J37" s="105" t="s">
        <v>148</v>
      </c>
      <c r="K37" s="105" t="s">
        <v>148</v>
      </c>
      <c r="L37" s="105" t="s">
        <v>148</v>
      </c>
      <c r="M37" s="105" t="s">
        <v>148</v>
      </c>
      <c r="N37" s="105" t="s">
        <v>148</v>
      </c>
      <c r="O37" s="105" t="s">
        <v>148</v>
      </c>
      <c r="P37" s="105" t="s">
        <v>148</v>
      </c>
      <c r="Q37" s="105" t="s">
        <v>148</v>
      </c>
      <c r="R37" s="105" t="s">
        <v>148</v>
      </c>
      <c r="S37" s="105" t="s">
        <v>148</v>
      </c>
      <c r="T37" s="105" t="s">
        <v>148</v>
      </c>
      <c r="U37" s="91">
        <v>67.4234272787415</v>
      </c>
      <c r="V37" s="91">
        <v>73.3939397265589</v>
      </c>
      <c r="W37" s="91">
        <v>69.695686178117</v>
      </c>
      <c r="X37" s="91">
        <v>80.1414221618964</v>
      </c>
      <c r="Y37" s="91">
        <v>89.4791904071363</v>
      </c>
      <c r="Z37" s="91">
        <v>92.5497854432099</v>
      </c>
      <c r="AA37" s="91">
        <v>98.3336243571912</v>
      </c>
      <c r="AB37" s="91">
        <v>100</v>
      </c>
      <c r="AC37" s="91">
        <v>104.310665749983</v>
      </c>
      <c r="AD37" s="91">
        <v>109.438539126668</v>
      </c>
      <c r="AE37" s="91">
        <v>114.175986057194</v>
      </c>
      <c r="AF37" s="91">
        <v>119.744621867324</v>
      </c>
      <c r="AG37" s="91">
        <v>124.180805645107</v>
      </c>
      <c r="AH37" s="91">
        <v>129.244068689035</v>
      </c>
      <c r="AI37" s="105" t="s">
        <v>299</v>
      </c>
      <c r="AJ37" s="203" t="s">
        <v>26</v>
      </c>
      <c r="AK37" s="5"/>
    </row>
    <row r="38" spans="1:37" s="92" customFormat="1" ht="12.95" customHeight="1">
      <c r="A38" s="201" t="s">
        <v>27</v>
      </c>
      <c r="B38" s="207" t="s">
        <v>153</v>
      </c>
      <c r="C38" s="220" t="s">
        <v>128</v>
      </c>
      <c r="D38" s="105" t="s">
        <v>148</v>
      </c>
      <c r="E38" s="105" t="s">
        <v>148</v>
      </c>
      <c r="F38" s="105" t="s">
        <v>148</v>
      </c>
      <c r="G38" s="105" t="s">
        <v>148</v>
      </c>
      <c r="H38" s="105" t="s">
        <v>148</v>
      </c>
      <c r="I38" s="105" t="s">
        <v>148</v>
      </c>
      <c r="J38" s="105" t="s">
        <v>148</v>
      </c>
      <c r="K38" s="105" t="s">
        <v>148</v>
      </c>
      <c r="L38" s="105" t="s">
        <v>148</v>
      </c>
      <c r="M38" s="105" t="s">
        <v>148</v>
      </c>
      <c r="N38" s="105" t="s">
        <v>148</v>
      </c>
      <c r="O38" s="105" t="s">
        <v>148</v>
      </c>
      <c r="P38" s="105" t="s">
        <v>148</v>
      </c>
      <c r="Q38" s="105" t="s">
        <v>148</v>
      </c>
      <c r="R38" s="105" t="s">
        <v>148</v>
      </c>
      <c r="S38" s="105" t="s">
        <v>148</v>
      </c>
      <c r="T38" s="105" t="s">
        <v>148</v>
      </c>
      <c r="U38" s="91">
        <v>100.573003431389</v>
      </c>
      <c r="V38" s="91">
        <v>96.0428882043333</v>
      </c>
      <c r="W38" s="91">
        <v>94.846190710658</v>
      </c>
      <c r="X38" s="91">
        <v>100.664111613925</v>
      </c>
      <c r="Y38" s="91">
        <v>100.557822262086</v>
      </c>
      <c r="Z38" s="91">
        <v>107.242734220951</v>
      </c>
      <c r="AA38" s="91">
        <v>106.551551204356</v>
      </c>
      <c r="AB38" s="91">
        <v>100</v>
      </c>
      <c r="AC38" s="91">
        <v>103.982675837433</v>
      </c>
      <c r="AD38" s="91">
        <v>101.78742897732</v>
      </c>
      <c r="AE38" s="91">
        <v>97.1617513937049</v>
      </c>
      <c r="AF38" s="91">
        <v>94.8423264589775</v>
      </c>
      <c r="AG38" s="91">
        <v>84.285564847168</v>
      </c>
      <c r="AH38" s="105" t="s">
        <v>299</v>
      </c>
      <c r="AI38" s="105" t="s">
        <v>299</v>
      </c>
      <c r="AJ38" s="203" t="s">
        <v>27</v>
      </c>
      <c r="AK38" s="5"/>
    </row>
    <row r="39" spans="1:37" s="92" customFormat="1" ht="12.95" customHeight="1">
      <c r="A39" s="201" t="s">
        <v>7</v>
      </c>
      <c r="B39" s="207"/>
      <c r="C39" s="220" t="s">
        <v>117</v>
      </c>
      <c r="D39" s="105" t="s">
        <v>148</v>
      </c>
      <c r="E39" s="105" t="s">
        <v>148</v>
      </c>
      <c r="F39" s="105" t="s">
        <v>148</v>
      </c>
      <c r="G39" s="105" t="s">
        <v>148</v>
      </c>
      <c r="H39" s="105" t="s">
        <v>148</v>
      </c>
      <c r="I39" s="105" t="s">
        <v>148</v>
      </c>
      <c r="J39" s="105" t="s">
        <v>148</v>
      </c>
      <c r="K39" s="105" t="s">
        <v>148</v>
      </c>
      <c r="L39" s="105" t="s">
        <v>148</v>
      </c>
      <c r="M39" s="105" t="s">
        <v>148</v>
      </c>
      <c r="N39" s="105" t="s">
        <v>148</v>
      </c>
      <c r="O39" s="105" t="s">
        <v>148</v>
      </c>
      <c r="P39" s="105" t="s">
        <v>148</v>
      </c>
      <c r="Q39" s="105" t="s">
        <v>148</v>
      </c>
      <c r="R39" s="105" t="s">
        <v>148</v>
      </c>
      <c r="S39" s="105" t="s">
        <v>148</v>
      </c>
      <c r="T39" s="105" t="s">
        <v>148</v>
      </c>
      <c r="U39" s="91">
        <v>49.9816403618281</v>
      </c>
      <c r="V39" s="91">
        <v>78.2949359097068</v>
      </c>
      <c r="W39" s="91">
        <v>51.8650758657569</v>
      </c>
      <c r="X39" s="91">
        <v>59.3840918172781</v>
      </c>
      <c r="Y39" s="91">
        <v>84.3848117963792</v>
      </c>
      <c r="Z39" s="91">
        <v>71.8737270214263</v>
      </c>
      <c r="AA39" s="91">
        <v>80.126578594831</v>
      </c>
      <c r="AB39" s="91">
        <v>100</v>
      </c>
      <c r="AC39" s="91">
        <v>88.6081089157653</v>
      </c>
      <c r="AD39" s="91">
        <v>99.3300916009525</v>
      </c>
      <c r="AE39" s="91">
        <v>82.5400252366389</v>
      </c>
      <c r="AF39" s="91">
        <v>101.461104432571</v>
      </c>
      <c r="AG39" s="91">
        <v>109.16661632722</v>
      </c>
      <c r="AH39" s="105" t="s">
        <v>299</v>
      </c>
      <c r="AI39" s="105" t="s">
        <v>299</v>
      </c>
      <c r="AJ39" s="203" t="s">
        <v>7</v>
      </c>
      <c r="AK39" s="5"/>
    </row>
    <row r="40" spans="1:37" s="92" customFormat="1" ht="12.95" customHeight="1">
      <c r="A40" s="201" t="s">
        <v>28</v>
      </c>
      <c r="B40" s="207"/>
      <c r="C40" s="220" t="s">
        <v>255</v>
      </c>
      <c r="D40" s="105" t="s">
        <v>148</v>
      </c>
      <c r="E40" s="105" t="s">
        <v>148</v>
      </c>
      <c r="F40" s="105" t="s">
        <v>148</v>
      </c>
      <c r="G40" s="105" t="s">
        <v>148</v>
      </c>
      <c r="H40" s="105" t="s">
        <v>148</v>
      </c>
      <c r="I40" s="105" t="s">
        <v>148</v>
      </c>
      <c r="J40" s="105" t="s">
        <v>148</v>
      </c>
      <c r="K40" s="105" t="s">
        <v>148</v>
      </c>
      <c r="L40" s="105" t="s">
        <v>148</v>
      </c>
      <c r="M40" s="105" t="s">
        <v>148</v>
      </c>
      <c r="N40" s="105" t="s">
        <v>148</v>
      </c>
      <c r="O40" s="105" t="s">
        <v>148</v>
      </c>
      <c r="P40" s="105" t="s">
        <v>148</v>
      </c>
      <c r="Q40" s="105" t="s">
        <v>148</v>
      </c>
      <c r="R40" s="105" t="s">
        <v>148</v>
      </c>
      <c r="S40" s="105" t="s">
        <v>148</v>
      </c>
      <c r="T40" s="105" t="s">
        <v>148</v>
      </c>
      <c r="U40" s="91">
        <v>59.5194402404743</v>
      </c>
      <c r="V40" s="91">
        <v>59.3529524792655</v>
      </c>
      <c r="W40" s="91">
        <v>64.3245051271682</v>
      </c>
      <c r="X40" s="91">
        <v>77.7931815762869</v>
      </c>
      <c r="Y40" s="91">
        <v>85.7429011053033</v>
      </c>
      <c r="Z40" s="91">
        <v>92.5655111379348</v>
      </c>
      <c r="AA40" s="91">
        <v>100.575130054235</v>
      </c>
      <c r="AB40" s="91">
        <v>100</v>
      </c>
      <c r="AC40" s="91">
        <v>109.685048577981</v>
      </c>
      <c r="AD40" s="91">
        <v>116.810600069563</v>
      </c>
      <c r="AE40" s="91">
        <v>133.192797289867</v>
      </c>
      <c r="AF40" s="91">
        <v>138.746118787977</v>
      </c>
      <c r="AG40" s="91">
        <v>150.308487281102</v>
      </c>
      <c r="AH40" s="105" t="s">
        <v>299</v>
      </c>
      <c r="AI40" s="105" t="s">
        <v>299</v>
      </c>
      <c r="AJ40" s="203" t="s">
        <v>28</v>
      </c>
      <c r="AK40" s="5"/>
    </row>
    <row r="41" spans="1:37" s="90" customFormat="1" ht="12.95" customHeight="1">
      <c r="A41" s="201" t="s">
        <v>29</v>
      </c>
      <c r="B41" s="368" t="s">
        <v>260</v>
      </c>
      <c r="C41" s="369"/>
      <c r="D41" s="135">
        <v>59.774642046501</v>
      </c>
      <c r="E41" s="135">
        <v>63.9642914613815</v>
      </c>
      <c r="F41" s="135">
        <v>66.7827664362739</v>
      </c>
      <c r="G41" s="135">
        <v>67.542658076326</v>
      </c>
      <c r="H41" s="135">
        <v>70.3859384813509</v>
      </c>
      <c r="I41" s="135">
        <v>73.907314557911</v>
      </c>
      <c r="J41" s="135">
        <v>75.9092918660753</v>
      </c>
      <c r="K41" s="135">
        <v>78.3827341525272</v>
      </c>
      <c r="L41" s="135">
        <v>81.500563391325</v>
      </c>
      <c r="M41" s="135">
        <v>85.4874994105295</v>
      </c>
      <c r="N41" s="135">
        <v>90.3524187537206</v>
      </c>
      <c r="O41" s="135">
        <v>93.0385947227373</v>
      </c>
      <c r="P41" s="135">
        <v>89.2813235702557</v>
      </c>
      <c r="Q41" s="135">
        <v>89.6121683903526</v>
      </c>
      <c r="R41" s="135">
        <v>91.4370211906206</v>
      </c>
      <c r="S41" s="135">
        <v>92.5378594791122</v>
      </c>
      <c r="T41" s="135">
        <v>95.113801915423</v>
      </c>
      <c r="U41" s="135">
        <v>94.4501307899785</v>
      </c>
      <c r="V41" s="135">
        <v>90.4545709734311</v>
      </c>
      <c r="W41" s="135">
        <v>91.6605729079426</v>
      </c>
      <c r="X41" s="135">
        <v>95.9133565992552</v>
      </c>
      <c r="Y41" s="135">
        <v>95.4882900016151</v>
      </c>
      <c r="Z41" s="135">
        <v>98.0944561172535</v>
      </c>
      <c r="AA41" s="135">
        <v>98.3137230290826</v>
      </c>
      <c r="AB41" s="135">
        <v>100</v>
      </c>
      <c r="AC41" s="135">
        <v>102.066716196565</v>
      </c>
      <c r="AD41" s="135">
        <v>105.727530254657</v>
      </c>
      <c r="AE41" s="135">
        <v>106.079338236141</v>
      </c>
      <c r="AF41" s="135">
        <v>107.191189686014</v>
      </c>
      <c r="AG41" s="135">
        <v>105.057243946526</v>
      </c>
      <c r="AH41" s="135">
        <v>106.413552492761</v>
      </c>
      <c r="AI41" s="135">
        <v>107.296418075163</v>
      </c>
      <c r="AJ41" s="203" t="s">
        <v>29</v>
      </c>
      <c r="AK41" s="46"/>
    </row>
    <row r="42" spans="1:37" s="92" customFormat="1" ht="12.95" customHeight="1">
      <c r="A42" s="201" t="s">
        <v>30</v>
      </c>
      <c r="B42" s="370" t="s">
        <v>154</v>
      </c>
      <c r="C42" s="371"/>
      <c r="D42" s="105" t="s">
        <v>148</v>
      </c>
      <c r="E42" s="105" t="s">
        <v>148</v>
      </c>
      <c r="F42" s="105" t="s">
        <v>148</v>
      </c>
      <c r="G42" s="105" t="s">
        <v>148</v>
      </c>
      <c r="H42" s="105" t="s">
        <v>148</v>
      </c>
      <c r="I42" s="105" t="s">
        <v>148</v>
      </c>
      <c r="J42" s="105" t="s">
        <v>148</v>
      </c>
      <c r="K42" s="105" t="s">
        <v>148</v>
      </c>
      <c r="L42" s="105" t="s">
        <v>148</v>
      </c>
      <c r="M42" s="105" t="s">
        <v>148</v>
      </c>
      <c r="N42" s="105" t="s">
        <v>148</v>
      </c>
      <c r="O42" s="105" t="s">
        <v>148</v>
      </c>
      <c r="P42" s="105" t="s">
        <v>148</v>
      </c>
      <c r="Q42" s="105" t="s">
        <v>148</v>
      </c>
      <c r="R42" s="105" t="s">
        <v>148</v>
      </c>
      <c r="S42" s="105" t="s">
        <v>148</v>
      </c>
      <c r="T42" s="105" t="s">
        <v>148</v>
      </c>
      <c r="U42" s="91">
        <v>101.20343524007</v>
      </c>
      <c r="V42" s="91">
        <v>99.9316034951235</v>
      </c>
      <c r="W42" s="91">
        <v>100.724429352567</v>
      </c>
      <c r="X42" s="91">
        <v>103.94506133894</v>
      </c>
      <c r="Y42" s="91">
        <v>102.262249790256</v>
      </c>
      <c r="Z42" s="91">
        <v>107.364964216642</v>
      </c>
      <c r="AA42" s="91">
        <v>99.8534653429771</v>
      </c>
      <c r="AB42" s="91">
        <v>100</v>
      </c>
      <c r="AC42" s="91">
        <v>100.385149876264</v>
      </c>
      <c r="AD42" s="91">
        <v>107.23357792813</v>
      </c>
      <c r="AE42" s="91">
        <v>95.8255984727607</v>
      </c>
      <c r="AF42" s="91">
        <v>98.1776381740267</v>
      </c>
      <c r="AG42" s="91">
        <v>99.5831608281673</v>
      </c>
      <c r="AH42" s="91">
        <v>99.5807537002196</v>
      </c>
      <c r="AI42" s="105" t="s">
        <v>299</v>
      </c>
      <c r="AJ42" s="203" t="s">
        <v>30</v>
      </c>
      <c r="AK42" s="5"/>
    </row>
    <row r="43" spans="1:37" s="92" customFormat="1" ht="12.95" customHeight="1">
      <c r="A43" s="201" t="s">
        <v>31</v>
      </c>
      <c r="B43" s="370" t="s">
        <v>126</v>
      </c>
      <c r="C43" s="371"/>
      <c r="D43" s="105" t="s">
        <v>148</v>
      </c>
      <c r="E43" s="105" t="s">
        <v>148</v>
      </c>
      <c r="F43" s="105" t="s">
        <v>148</v>
      </c>
      <c r="G43" s="105" t="s">
        <v>148</v>
      </c>
      <c r="H43" s="105" t="s">
        <v>148</v>
      </c>
      <c r="I43" s="105" t="s">
        <v>148</v>
      </c>
      <c r="J43" s="105" t="s">
        <v>148</v>
      </c>
      <c r="K43" s="105" t="s">
        <v>148</v>
      </c>
      <c r="L43" s="105" t="s">
        <v>148</v>
      </c>
      <c r="M43" s="105" t="s">
        <v>148</v>
      </c>
      <c r="N43" s="105" t="s">
        <v>148</v>
      </c>
      <c r="O43" s="105" t="s">
        <v>148</v>
      </c>
      <c r="P43" s="105" t="s">
        <v>148</v>
      </c>
      <c r="Q43" s="105" t="s">
        <v>148</v>
      </c>
      <c r="R43" s="105" t="s">
        <v>148</v>
      </c>
      <c r="S43" s="105" t="s">
        <v>148</v>
      </c>
      <c r="T43" s="105" t="s">
        <v>148</v>
      </c>
      <c r="U43" s="91">
        <v>93.0701549014413</v>
      </c>
      <c r="V43" s="91">
        <v>93.0321269192067</v>
      </c>
      <c r="W43" s="91">
        <v>90.8575554169704</v>
      </c>
      <c r="X43" s="91">
        <v>97.1085155176606</v>
      </c>
      <c r="Y43" s="91">
        <v>94.7002081422126</v>
      </c>
      <c r="Z43" s="91">
        <v>98.8234092563453</v>
      </c>
      <c r="AA43" s="91">
        <v>98.6550114481553</v>
      </c>
      <c r="AB43" s="91">
        <v>100</v>
      </c>
      <c r="AC43" s="91">
        <v>101.626128245631</v>
      </c>
      <c r="AD43" s="91">
        <v>102.148591335579</v>
      </c>
      <c r="AE43" s="91">
        <v>102.336241458544</v>
      </c>
      <c r="AF43" s="91">
        <v>102.744344325411</v>
      </c>
      <c r="AG43" s="91">
        <v>102.52381944716</v>
      </c>
      <c r="AH43" s="91">
        <v>103.66066980962</v>
      </c>
      <c r="AI43" s="105" t="s">
        <v>299</v>
      </c>
      <c r="AJ43" s="203" t="s">
        <v>31</v>
      </c>
      <c r="AK43" s="5"/>
    </row>
    <row r="44" spans="1:37" s="92" customFormat="1" ht="12.95" customHeight="1">
      <c r="A44" s="201" t="s">
        <v>32</v>
      </c>
      <c r="B44" s="370" t="s">
        <v>256</v>
      </c>
      <c r="C44" s="371"/>
      <c r="D44" s="105" t="s">
        <v>148</v>
      </c>
      <c r="E44" s="105" t="s">
        <v>148</v>
      </c>
      <c r="F44" s="105" t="s">
        <v>148</v>
      </c>
      <c r="G44" s="105" t="s">
        <v>148</v>
      </c>
      <c r="H44" s="105" t="s">
        <v>148</v>
      </c>
      <c r="I44" s="105" t="s">
        <v>148</v>
      </c>
      <c r="J44" s="105" t="s">
        <v>148</v>
      </c>
      <c r="K44" s="105" t="s">
        <v>148</v>
      </c>
      <c r="L44" s="105" t="s">
        <v>148</v>
      </c>
      <c r="M44" s="105" t="s">
        <v>148</v>
      </c>
      <c r="N44" s="105" t="s">
        <v>148</v>
      </c>
      <c r="O44" s="105" t="s">
        <v>148</v>
      </c>
      <c r="P44" s="105" t="s">
        <v>148</v>
      </c>
      <c r="Q44" s="105" t="s">
        <v>148</v>
      </c>
      <c r="R44" s="105" t="s">
        <v>148</v>
      </c>
      <c r="S44" s="105" t="s">
        <v>148</v>
      </c>
      <c r="T44" s="105" t="s">
        <v>148</v>
      </c>
      <c r="U44" s="91">
        <v>97.4154584316728</v>
      </c>
      <c r="V44" s="91">
        <v>85.0726742198594</v>
      </c>
      <c r="W44" s="91">
        <v>88.7161042614126</v>
      </c>
      <c r="X44" s="91">
        <v>88.7754371510578</v>
      </c>
      <c r="Y44" s="91">
        <v>93.8513447383761</v>
      </c>
      <c r="Z44" s="91">
        <v>95.4279196997708</v>
      </c>
      <c r="AA44" s="91">
        <v>95.0948653742989</v>
      </c>
      <c r="AB44" s="91">
        <v>100</v>
      </c>
      <c r="AC44" s="91">
        <v>102.904895730733</v>
      </c>
      <c r="AD44" s="91">
        <v>107.538922009147</v>
      </c>
      <c r="AE44" s="91">
        <v>111.805817448958</v>
      </c>
      <c r="AF44" s="91">
        <v>113.084595467033</v>
      </c>
      <c r="AG44" s="91">
        <v>113.952956507042</v>
      </c>
      <c r="AH44" s="91">
        <v>115.977989404687</v>
      </c>
      <c r="AI44" s="105" t="s">
        <v>299</v>
      </c>
      <c r="AJ44" s="203" t="s">
        <v>32</v>
      </c>
      <c r="AK44" s="5"/>
    </row>
    <row r="45" spans="1:37" s="92" customFormat="1" ht="12.95" customHeight="1">
      <c r="A45" s="201" t="s">
        <v>33</v>
      </c>
      <c r="B45" s="207" t="s">
        <v>153</v>
      </c>
      <c r="C45" s="220" t="s">
        <v>257</v>
      </c>
      <c r="D45" s="105" t="s">
        <v>148</v>
      </c>
      <c r="E45" s="105" t="s">
        <v>148</v>
      </c>
      <c r="F45" s="105" t="s">
        <v>148</v>
      </c>
      <c r="G45" s="105" t="s">
        <v>148</v>
      </c>
      <c r="H45" s="105" t="s">
        <v>148</v>
      </c>
      <c r="I45" s="105" t="s">
        <v>148</v>
      </c>
      <c r="J45" s="105" t="s">
        <v>148</v>
      </c>
      <c r="K45" s="105" t="s">
        <v>148</v>
      </c>
      <c r="L45" s="105" t="s">
        <v>148</v>
      </c>
      <c r="M45" s="105" t="s">
        <v>148</v>
      </c>
      <c r="N45" s="105" t="s">
        <v>148</v>
      </c>
      <c r="O45" s="105" t="s">
        <v>148</v>
      </c>
      <c r="P45" s="105" t="s">
        <v>148</v>
      </c>
      <c r="Q45" s="105" t="s">
        <v>148</v>
      </c>
      <c r="R45" s="105" t="s">
        <v>148</v>
      </c>
      <c r="S45" s="105" t="s">
        <v>148</v>
      </c>
      <c r="T45" s="105" t="s">
        <v>148</v>
      </c>
      <c r="U45" s="91">
        <v>104.448087112186</v>
      </c>
      <c r="V45" s="91">
        <v>91.2946336303339</v>
      </c>
      <c r="W45" s="91">
        <v>95.1559922732984</v>
      </c>
      <c r="X45" s="91">
        <v>94.2298911786907</v>
      </c>
      <c r="Y45" s="91">
        <v>100.185694087886</v>
      </c>
      <c r="Z45" s="91">
        <v>98.8455341387342</v>
      </c>
      <c r="AA45" s="91">
        <v>95.5318454106578</v>
      </c>
      <c r="AB45" s="91">
        <v>100</v>
      </c>
      <c r="AC45" s="91">
        <v>99.0484427334246</v>
      </c>
      <c r="AD45" s="91">
        <v>112.307652954233</v>
      </c>
      <c r="AE45" s="91">
        <v>118.961714394783</v>
      </c>
      <c r="AF45" s="91">
        <v>120.163413866339</v>
      </c>
      <c r="AG45" s="91">
        <v>121.921785830836</v>
      </c>
      <c r="AH45" s="105" t="s">
        <v>299</v>
      </c>
      <c r="AI45" s="105" t="s">
        <v>299</v>
      </c>
      <c r="AJ45" s="203" t="s">
        <v>33</v>
      </c>
      <c r="AK45" s="5"/>
    </row>
    <row r="46" spans="1:37" s="92" customFormat="1" ht="12.95" customHeight="1">
      <c r="A46" s="201" t="s">
        <v>34</v>
      </c>
      <c r="B46" s="207"/>
      <c r="C46" s="220" t="s">
        <v>155</v>
      </c>
      <c r="D46" s="105" t="s">
        <v>148</v>
      </c>
      <c r="E46" s="105" t="s">
        <v>148</v>
      </c>
      <c r="F46" s="105" t="s">
        <v>148</v>
      </c>
      <c r="G46" s="105" t="s">
        <v>148</v>
      </c>
      <c r="H46" s="105" t="s">
        <v>148</v>
      </c>
      <c r="I46" s="105" t="s">
        <v>148</v>
      </c>
      <c r="J46" s="105" t="s">
        <v>148</v>
      </c>
      <c r="K46" s="105" t="s">
        <v>148</v>
      </c>
      <c r="L46" s="105" t="s">
        <v>148</v>
      </c>
      <c r="M46" s="105" t="s">
        <v>148</v>
      </c>
      <c r="N46" s="105" t="s">
        <v>148</v>
      </c>
      <c r="O46" s="105" t="s">
        <v>148</v>
      </c>
      <c r="P46" s="105" t="s">
        <v>148</v>
      </c>
      <c r="Q46" s="105" t="s">
        <v>148</v>
      </c>
      <c r="R46" s="105" t="s">
        <v>148</v>
      </c>
      <c r="S46" s="105" t="s">
        <v>148</v>
      </c>
      <c r="T46" s="105" t="s">
        <v>148</v>
      </c>
      <c r="U46" s="91">
        <v>78.0304421921754</v>
      </c>
      <c r="V46" s="91">
        <v>76.5546975716344</v>
      </c>
      <c r="W46" s="91">
        <v>76.454285984601</v>
      </c>
      <c r="X46" s="91">
        <v>76.5428984884013</v>
      </c>
      <c r="Y46" s="91">
        <v>78.9021155570271</v>
      </c>
      <c r="Z46" s="91">
        <v>85.6318149475466</v>
      </c>
      <c r="AA46" s="91">
        <v>87.9018465283712</v>
      </c>
      <c r="AB46" s="91">
        <v>100</v>
      </c>
      <c r="AC46" s="91">
        <v>102.438716473518</v>
      </c>
      <c r="AD46" s="91">
        <v>95.4800862411918</v>
      </c>
      <c r="AE46" s="91">
        <v>94.9019997318129</v>
      </c>
      <c r="AF46" s="91">
        <v>109.481141954418</v>
      </c>
      <c r="AG46" s="91">
        <v>105.891289074921</v>
      </c>
      <c r="AH46" s="105" t="s">
        <v>299</v>
      </c>
      <c r="AI46" s="105" t="s">
        <v>299</v>
      </c>
      <c r="AJ46" s="203" t="s">
        <v>34</v>
      </c>
      <c r="AK46" s="5"/>
    </row>
    <row r="47" spans="1:37" s="92" customFormat="1" ht="12.75" customHeight="1">
      <c r="A47" s="201" t="s">
        <v>35</v>
      </c>
      <c r="B47" s="207"/>
      <c r="C47" s="220" t="s">
        <v>258</v>
      </c>
      <c r="D47" s="105" t="s">
        <v>148</v>
      </c>
      <c r="E47" s="105" t="s">
        <v>148</v>
      </c>
      <c r="F47" s="105" t="s">
        <v>148</v>
      </c>
      <c r="G47" s="105" t="s">
        <v>148</v>
      </c>
      <c r="H47" s="105" t="s">
        <v>148</v>
      </c>
      <c r="I47" s="105" t="s">
        <v>148</v>
      </c>
      <c r="J47" s="105" t="s">
        <v>148</v>
      </c>
      <c r="K47" s="105" t="s">
        <v>148</v>
      </c>
      <c r="L47" s="105" t="s">
        <v>148</v>
      </c>
      <c r="M47" s="105" t="s">
        <v>148</v>
      </c>
      <c r="N47" s="105" t="s">
        <v>148</v>
      </c>
      <c r="O47" s="105" t="s">
        <v>148</v>
      </c>
      <c r="P47" s="105" t="s">
        <v>148</v>
      </c>
      <c r="Q47" s="105" t="s">
        <v>148</v>
      </c>
      <c r="R47" s="105" t="s">
        <v>148</v>
      </c>
      <c r="S47" s="105" t="s">
        <v>148</v>
      </c>
      <c r="T47" s="105" t="s">
        <v>148</v>
      </c>
      <c r="U47" s="91">
        <v>84.6063093250678</v>
      </c>
      <c r="V47" s="91">
        <v>68.8008314609026</v>
      </c>
      <c r="W47" s="91">
        <v>73.8488330694983</v>
      </c>
      <c r="X47" s="91">
        <v>77.1584362578905</v>
      </c>
      <c r="Y47" s="91">
        <v>80.8343397970455</v>
      </c>
      <c r="Z47" s="91">
        <v>89.2816075026562</v>
      </c>
      <c r="AA47" s="91">
        <v>97.9391823964102</v>
      </c>
      <c r="AB47" s="91">
        <v>100</v>
      </c>
      <c r="AC47" s="91">
        <v>117.245117775846</v>
      </c>
      <c r="AD47" s="91">
        <v>98.4569160177372</v>
      </c>
      <c r="AE47" s="91">
        <v>97.3709149465933</v>
      </c>
      <c r="AF47" s="91">
        <v>90.6583150284916</v>
      </c>
      <c r="AG47" s="91">
        <v>91.2430590013976</v>
      </c>
      <c r="AH47" s="105" t="s">
        <v>299</v>
      </c>
      <c r="AI47" s="105" t="s">
        <v>299</v>
      </c>
      <c r="AJ47" s="203" t="s">
        <v>35</v>
      </c>
      <c r="AK47" s="5"/>
    </row>
    <row r="48" spans="1:37" s="92" customFormat="1" ht="13.7" customHeight="1">
      <c r="A48" s="201" t="s">
        <v>36</v>
      </c>
      <c r="B48" s="370" t="s">
        <v>156</v>
      </c>
      <c r="C48" s="371"/>
      <c r="D48" s="105" t="s">
        <v>148</v>
      </c>
      <c r="E48" s="105" t="s">
        <v>148</v>
      </c>
      <c r="F48" s="105" t="s">
        <v>148</v>
      </c>
      <c r="G48" s="105" t="s">
        <v>148</v>
      </c>
      <c r="H48" s="105" t="s">
        <v>148</v>
      </c>
      <c r="I48" s="105" t="s">
        <v>148</v>
      </c>
      <c r="J48" s="105" t="s">
        <v>148</v>
      </c>
      <c r="K48" s="105" t="s">
        <v>148</v>
      </c>
      <c r="L48" s="105" t="s">
        <v>148</v>
      </c>
      <c r="M48" s="105" t="s">
        <v>148</v>
      </c>
      <c r="N48" s="105" t="s">
        <v>148</v>
      </c>
      <c r="O48" s="105" t="s">
        <v>148</v>
      </c>
      <c r="P48" s="105" t="s">
        <v>148</v>
      </c>
      <c r="Q48" s="105" t="s">
        <v>148</v>
      </c>
      <c r="R48" s="105" t="s">
        <v>148</v>
      </c>
      <c r="S48" s="105" t="s">
        <v>148</v>
      </c>
      <c r="T48" s="105" t="s">
        <v>148</v>
      </c>
      <c r="U48" s="91">
        <v>87.9730636015135</v>
      </c>
      <c r="V48" s="91">
        <v>83.1875321304519</v>
      </c>
      <c r="W48" s="91">
        <v>89.4873498021735</v>
      </c>
      <c r="X48" s="91">
        <v>95.8469086517193</v>
      </c>
      <c r="Y48" s="91">
        <v>93.8034247875816</v>
      </c>
      <c r="Z48" s="91">
        <v>91.710304291486</v>
      </c>
      <c r="AA48" s="91">
        <v>100.595456802832</v>
      </c>
      <c r="AB48" s="91">
        <v>100</v>
      </c>
      <c r="AC48" s="91">
        <v>103.568605810129</v>
      </c>
      <c r="AD48" s="91">
        <v>110.071015491145</v>
      </c>
      <c r="AE48" s="91">
        <v>116.306522496451</v>
      </c>
      <c r="AF48" s="91">
        <v>117.601054708749</v>
      </c>
      <c r="AG48" s="91">
        <v>103.135847545043</v>
      </c>
      <c r="AH48" s="91">
        <v>105.36947097894</v>
      </c>
      <c r="AI48" s="105" t="s">
        <v>299</v>
      </c>
      <c r="AJ48" s="203" t="s">
        <v>36</v>
      </c>
      <c r="AK48" s="5"/>
    </row>
    <row r="49" spans="1:37" s="90" customFormat="1" ht="12.95" customHeight="1">
      <c r="A49" s="201" t="s">
        <v>37</v>
      </c>
      <c r="B49" s="368" t="s">
        <v>259</v>
      </c>
      <c r="C49" s="369"/>
      <c r="D49" s="135">
        <v>69.8321363258666</v>
      </c>
      <c r="E49" s="135">
        <v>73.8064709145872</v>
      </c>
      <c r="F49" s="135">
        <v>74.231061573951</v>
      </c>
      <c r="G49" s="135">
        <v>76.3590226300488</v>
      </c>
      <c r="H49" s="135">
        <v>77.0665914263466</v>
      </c>
      <c r="I49" s="135">
        <v>78.8993851696786</v>
      </c>
      <c r="J49" s="135">
        <v>80.3129443275502</v>
      </c>
      <c r="K49" s="135">
        <v>82.2918242337536</v>
      </c>
      <c r="L49" s="135">
        <v>83.5752775096287</v>
      </c>
      <c r="M49" s="135">
        <v>85.7116918891264</v>
      </c>
      <c r="N49" s="135">
        <v>86.8155264693419</v>
      </c>
      <c r="O49" s="135">
        <v>88.388288072697</v>
      </c>
      <c r="P49" s="135">
        <v>88.6714502919555</v>
      </c>
      <c r="Q49" s="135">
        <v>88.7647481551737</v>
      </c>
      <c r="R49" s="135">
        <v>89.2433633732457</v>
      </c>
      <c r="S49" s="135">
        <v>89.0697284050167</v>
      </c>
      <c r="T49" s="135">
        <v>91.045753938797</v>
      </c>
      <c r="U49" s="135">
        <v>94.100700140418</v>
      </c>
      <c r="V49" s="135">
        <v>94.6843138137972</v>
      </c>
      <c r="W49" s="135">
        <v>96.4376244520701</v>
      </c>
      <c r="X49" s="135">
        <v>98.0701869648434</v>
      </c>
      <c r="Y49" s="135">
        <v>98.0233957532084</v>
      </c>
      <c r="Z49" s="135">
        <v>97.810177234467</v>
      </c>
      <c r="AA49" s="135">
        <v>98.4719292679608</v>
      </c>
      <c r="AB49" s="135">
        <v>100</v>
      </c>
      <c r="AC49" s="135">
        <v>101.903509730155</v>
      </c>
      <c r="AD49" s="135">
        <v>103.803664772652</v>
      </c>
      <c r="AE49" s="135">
        <v>104.882200521606</v>
      </c>
      <c r="AF49" s="135">
        <v>105.832348886894</v>
      </c>
      <c r="AG49" s="135">
        <v>102.490622867183</v>
      </c>
      <c r="AH49" s="135">
        <v>104.172092277154</v>
      </c>
      <c r="AI49" s="135">
        <v>107.674766765593</v>
      </c>
      <c r="AJ49" s="203" t="s">
        <v>37</v>
      </c>
      <c r="AK49" s="46"/>
    </row>
    <row r="50" spans="1:37" s="92" customFormat="1" ht="12.95" customHeight="1">
      <c r="A50" s="201" t="s">
        <v>54</v>
      </c>
      <c r="B50" s="370" t="s">
        <v>263</v>
      </c>
      <c r="C50" s="371"/>
      <c r="D50" s="105" t="s">
        <v>148</v>
      </c>
      <c r="E50" s="105" t="s">
        <v>148</v>
      </c>
      <c r="F50" s="105" t="s">
        <v>148</v>
      </c>
      <c r="G50" s="105" t="s">
        <v>148</v>
      </c>
      <c r="H50" s="105" t="s">
        <v>148</v>
      </c>
      <c r="I50" s="105" t="s">
        <v>148</v>
      </c>
      <c r="J50" s="105" t="s">
        <v>148</v>
      </c>
      <c r="K50" s="105" t="s">
        <v>148</v>
      </c>
      <c r="L50" s="105" t="s">
        <v>148</v>
      </c>
      <c r="M50" s="105" t="s">
        <v>148</v>
      </c>
      <c r="N50" s="105" t="s">
        <v>148</v>
      </c>
      <c r="O50" s="105" t="s">
        <v>148</v>
      </c>
      <c r="P50" s="105" t="s">
        <v>148</v>
      </c>
      <c r="Q50" s="105" t="s">
        <v>148</v>
      </c>
      <c r="R50" s="105" t="s">
        <v>148</v>
      </c>
      <c r="S50" s="105" t="s">
        <v>148</v>
      </c>
      <c r="T50" s="105" t="s">
        <v>148</v>
      </c>
      <c r="U50" s="91">
        <v>92.3590361188455</v>
      </c>
      <c r="V50" s="91">
        <v>93.9669260258666</v>
      </c>
      <c r="W50" s="91">
        <v>96.0200786560176</v>
      </c>
      <c r="X50" s="91">
        <v>97.4811986385371</v>
      </c>
      <c r="Y50" s="91">
        <v>97.6965978518545</v>
      </c>
      <c r="Z50" s="91">
        <v>97.0864683799272</v>
      </c>
      <c r="AA50" s="91">
        <v>98.3686614971412</v>
      </c>
      <c r="AB50" s="91">
        <v>100</v>
      </c>
      <c r="AC50" s="91">
        <v>102.74247577987</v>
      </c>
      <c r="AD50" s="91">
        <v>105.204298020341</v>
      </c>
      <c r="AE50" s="91">
        <v>105.878289321101</v>
      </c>
      <c r="AF50" s="91">
        <v>106.739919140763</v>
      </c>
      <c r="AG50" s="91">
        <v>105.451896319005</v>
      </c>
      <c r="AH50" s="91">
        <v>107.535394211472</v>
      </c>
      <c r="AI50" s="105" t="s">
        <v>299</v>
      </c>
      <c r="AJ50" s="203" t="s">
        <v>54</v>
      </c>
      <c r="AK50" s="5"/>
    </row>
    <row r="51" spans="1:37" s="92" customFormat="1" ht="12.95" customHeight="1">
      <c r="A51" s="201" t="s">
        <v>55</v>
      </c>
      <c r="B51" s="370" t="s">
        <v>118</v>
      </c>
      <c r="C51" s="371"/>
      <c r="D51" s="105" t="s">
        <v>148</v>
      </c>
      <c r="E51" s="105" t="s">
        <v>148</v>
      </c>
      <c r="F51" s="105" t="s">
        <v>148</v>
      </c>
      <c r="G51" s="105" t="s">
        <v>148</v>
      </c>
      <c r="H51" s="105" t="s">
        <v>148</v>
      </c>
      <c r="I51" s="105" t="s">
        <v>148</v>
      </c>
      <c r="J51" s="105" t="s">
        <v>148</v>
      </c>
      <c r="K51" s="105" t="s">
        <v>148</v>
      </c>
      <c r="L51" s="105" t="s">
        <v>148</v>
      </c>
      <c r="M51" s="105" t="s">
        <v>148</v>
      </c>
      <c r="N51" s="105" t="s">
        <v>148</v>
      </c>
      <c r="O51" s="105" t="s">
        <v>148</v>
      </c>
      <c r="P51" s="105" t="s">
        <v>148</v>
      </c>
      <c r="Q51" s="105" t="s">
        <v>148</v>
      </c>
      <c r="R51" s="105" t="s">
        <v>148</v>
      </c>
      <c r="S51" s="105" t="s">
        <v>148</v>
      </c>
      <c r="T51" s="105" t="s">
        <v>148</v>
      </c>
      <c r="U51" s="91">
        <v>92.6834877931828</v>
      </c>
      <c r="V51" s="91">
        <v>94.4169901592635</v>
      </c>
      <c r="W51" s="91">
        <v>96.2803367955713</v>
      </c>
      <c r="X51" s="91">
        <v>96.0859253817133</v>
      </c>
      <c r="Y51" s="91">
        <v>96.69199428494</v>
      </c>
      <c r="Z51" s="91">
        <v>98.3144514560662</v>
      </c>
      <c r="AA51" s="91">
        <v>98.9690868439324</v>
      </c>
      <c r="AB51" s="91">
        <v>100</v>
      </c>
      <c r="AC51" s="91">
        <v>103.638987447262</v>
      </c>
      <c r="AD51" s="91">
        <v>106.949105437542</v>
      </c>
      <c r="AE51" s="91">
        <v>109.307251564498</v>
      </c>
      <c r="AF51" s="91">
        <v>111.981278786825</v>
      </c>
      <c r="AG51" s="91">
        <v>114.33581527608</v>
      </c>
      <c r="AH51" s="91">
        <v>115.985783546037</v>
      </c>
      <c r="AI51" s="105" t="s">
        <v>299</v>
      </c>
      <c r="AJ51" s="203" t="s">
        <v>55</v>
      </c>
      <c r="AK51" s="5"/>
    </row>
    <row r="52" spans="1:37" s="92" customFormat="1" ht="12.95" customHeight="1">
      <c r="A52" s="201" t="s">
        <v>84</v>
      </c>
      <c r="B52" s="370" t="s">
        <v>135</v>
      </c>
      <c r="C52" s="371"/>
      <c r="D52" s="105" t="s">
        <v>148</v>
      </c>
      <c r="E52" s="105" t="s">
        <v>148</v>
      </c>
      <c r="F52" s="105" t="s">
        <v>148</v>
      </c>
      <c r="G52" s="105" t="s">
        <v>148</v>
      </c>
      <c r="H52" s="105" t="s">
        <v>148</v>
      </c>
      <c r="I52" s="105" t="s">
        <v>148</v>
      </c>
      <c r="J52" s="105" t="s">
        <v>148</v>
      </c>
      <c r="K52" s="105" t="s">
        <v>148</v>
      </c>
      <c r="L52" s="105" t="s">
        <v>148</v>
      </c>
      <c r="M52" s="105" t="s">
        <v>148</v>
      </c>
      <c r="N52" s="105" t="s">
        <v>148</v>
      </c>
      <c r="O52" s="105" t="s">
        <v>148</v>
      </c>
      <c r="P52" s="105" t="s">
        <v>148</v>
      </c>
      <c r="Q52" s="105" t="s">
        <v>148</v>
      </c>
      <c r="R52" s="105" t="s">
        <v>148</v>
      </c>
      <c r="S52" s="105" t="s">
        <v>148</v>
      </c>
      <c r="T52" s="105" t="s">
        <v>148</v>
      </c>
      <c r="U52" s="91">
        <v>95.5100830963279</v>
      </c>
      <c r="V52" s="91">
        <v>96.3010848110908</v>
      </c>
      <c r="W52" s="91">
        <v>97.0430352746353</v>
      </c>
      <c r="X52" s="91">
        <v>98.8607159616281</v>
      </c>
      <c r="Y52" s="91">
        <v>96.1952967390626</v>
      </c>
      <c r="Z52" s="91">
        <v>96.6909577808115</v>
      </c>
      <c r="AA52" s="91">
        <v>97.5938094797115</v>
      </c>
      <c r="AB52" s="91">
        <v>100</v>
      </c>
      <c r="AC52" s="91">
        <v>104.056424105289</v>
      </c>
      <c r="AD52" s="91">
        <v>102.866056008177</v>
      </c>
      <c r="AE52" s="91">
        <v>99.202913893845</v>
      </c>
      <c r="AF52" s="91">
        <v>98.8923201372402</v>
      </c>
      <c r="AG52" s="91">
        <v>90.0537904865297</v>
      </c>
      <c r="AH52" s="91">
        <v>92.3550210525756</v>
      </c>
      <c r="AI52" s="105" t="s">
        <v>299</v>
      </c>
      <c r="AJ52" s="203" t="s">
        <v>84</v>
      </c>
      <c r="AK52" s="5"/>
    </row>
    <row r="53" spans="1:37" s="92" customFormat="1" ht="12.95" customHeight="1">
      <c r="A53" s="201" t="s">
        <v>85</v>
      </c>
      <c r="B53" s="370" t="s">
        <v>131</v>
      </c>
      <c r="C53" s="371"/>
      <c r="D53" s="105" t="s">
        <v>148</v>
      </c>
      <c r="E53" s="105" t="s">
        <v>148</v>
      </c>
      <c r="F53" s="105" t="s">
        <v>148</v>
      </c>
      <c r="G53" s="105" t="s">
        <v>148</v>
      </c>
      <c r="H53" s="105" t="s">
        <v>148</v>
      </c>
      <c r="I53" s="105" t="s">
        <v>148</v>
      </c>
      <c r="J53" s="105" t="s">
        <v>148</v>
      </c>
      <c r="K53" s="105" t="s">
        <v>148</v>
      </c>
      <c r="L53" s="105" t="s">
        <v>148</v>
      </c>
      <c r="M53" s="105" t="s">
        <v>148</v>
      </c>
      <c r="N53" s="105" t="s">
        <v>148</v>
      </c>
      <c r="O53" s="105" t="s">
        <v>148</v>
      </c>
      <c r="P53" s="105" t="s">
        <v>148</v>
      </c>
      <c r="Q53" s="105" t="s">
        <v>148</v>
      </c>
      <c r="R53" s="105" t="s">
        <v>148</v>
      </c>
      <c r="S53" s="105" t="s">
        <v>148</v>
      </c>
      <c r="T53" s="105" t="s">
        <v>148</v>
      </c>
      <c r="U53" s="91">
        <v>90.3009267243659</v>
      </c>
      <c r="V53" s="91">
        <v>92.2840999466532</v>
      </c>
      <c r="W53" s="91">
        <v>95.2779142654436</v>
      </c>
      <c r="X53" s="91">
        <v>97.8914610488585</v>
      </c>
      <c r="Y53" s="91">
        <v>99.5544302929035</v>
      </c>
      <c r="Z53" s="91">
        <v>96.351699452955</v>
      </c>
      <c r="AA53" s="91">
        <v>98.3748311751892</v>
      </c>
      <c r="AB53" s="91">
        <v>100</v>
      </c>
      <c r="AC53" s="91">
        <v>101.235940303817</v>
      </c>
      <c r="AD53" s="91">
        <v>105.238888396867</v>
      </c>
      <c r="AE53" s="91">
        <v>107.302485786709</v>
      </c>
      <c r="AF53" s="91">
        <v>107.52535479507</v>
      </c>
      <c r="AG53" s="91">
        <v>108.364008688901</v>
      </c>
      <c r="AH53" s="91">
        <v>110.601379733282</v>
      </c>
      <c r="AI53" s="105" t="s">
        <v>299</v>
      </c>
      <c r="AJ53" s="203" t="s">
        <v>85</v>
      </c>
      <c r="AK53" s="5"/>
    </row>
    <row r="54" spans="1:37" s="92" customFormat="1" ht="12.95" customHeight="1">
      <c r="A54" s="201" t="s">
        <v>86</v>
      </c>
      <c r="B54" s="207" t="s">
        <v>153</v>
      </c>
      <c r="C54" s="220" t="s">
        <v>157</v>
      </c>
      <c r="D54" s="105" t="s">
        <v>148</v>
      </c>
      <c r="E54" s="105" t="s">
        <v>148</v>
      </c>
      <c r="F54" s="105" t="s">
        <v>148</v>
      </c>
      <c r="G54" s="105" t="s">
        <v>148</v>
      </c>
      <c r="H54" s="105" t="s">
        <v>148</v>
      </c>
      <c r="I54" s="105" t="s">
        <v>148</v>
      </c>
      <c r="J54" s="105" t="s">
        <v>148</v>
      </c>
      <c r="K54" s="105" t="s">
        <v>148</v>
      </c>
      <c r="L54" s="105" t="s">
        <v>148</v>
      </c>
      <c r="M54" s="105" t="s">
        <v>148</v>
      </c>
      <c r="N54" s="105" t="s">
        <v>148</v>
      </c>
      <c r="O54" s="105" t="s">
        <v>148</v>
      </c>
      <c r="P54" s="105" t="s">
        <v>148</v>
      </c>
      <c r="Q54" s="105" t="s">
        <v>148</v>
      </c>
      <c r="R54" s="105" t="s">
        <v>148</v>
      </c>
      <c r="S54" s="105" t="s">
        <v>148</v>
      </c>
      <c r="T54" s="105" t="s">
        <v>148</v>
      </c>
      <c r="U54" s="91">
        <v>94.2350545554072</v>
      </c>
      <c r="V54" s="91">
        <v>95.9563524468239</v>
      </c>
      <c r="W54" s="91">
        <v>99.2865275692108</v>
      </c>
      <c r="X54" s="91">
        <v>101.817124251158</v>
      </c>
      <c r="Y54" s="91">
        <v>102.610262577299</v>
      </c>
      <c r="Z54" s="91">
        <v>97.9333371987602</v>
      </c>
      <c r="AA54" s="91">
        <v>99.0996525260853</v>
      </c>
      <c r="AB54" s="91">
        <v>100</v>
      </c>
      <c r="AC54" s="91">
        <v>100.108168510682</v>
      </c>
      <c r="AD54" s="91">
        <v>104.122849484027</v>
      </c>
      <c r="AE54" s="91">
        <v>107.412168887197</v>
      </c>
      <c r="AF54" s="91">
        <v>107.477717078727</v>
      </c>
      <c r="AG54" s="91">
        <v>109.322453552737</v>
      </c>
      <c r="AH54" s="105" t="s">
        <v>299</v>
      </c>
      <c r="AI54" s="105" t="s">
        <v>299</v>
      </c>
      <c r="AJ54" s="203" t="s">
        <v>86</v>
      </c>
      <c r="AK54" s="5"/>
    </row>
    <row r="55" spans="1:37" s="92" customFormat="1" ht="13.7" customHeight="1">
      <c r="A55" s="201" t="s">
        <v>87</v>
      </c>
      <c r="B55" s="207"/>
      <c r="C55" s="220" t="s">
        <v>158</v>
      </c>
      <c r="D55" s="105" t="s">
        <v>148</v>
      </c>
      <c r="E55" s="105" t="s">
        <v>148</v>
      </c>
      <c r="F55" s="105" t="s">
        <v>148</v>
      </c>
      <c r="G55" s="105" t="s">
        <v>148</v>
      </c>
      <c r="H55" s="105" t="s">
        <v>148</v>
      </c>
      <c r="I55" s="105" t="s">
        <v>148</v>
      </c>
      <c r="J55" s="105" t="s">
        <v>148</v>
      </c>
      <c r="K55" s="105" t="s">
        <v>148</v>
      </c>
      <c r="L55" s="105" t="s">
        <v>148</v>
      </c>
      <c r="M55" s="105" t="s">
        <v>148</v>
      </c>
      <c r="N55" s="105" t="s">
        <v>148</v>
      </c>
      <c r="O55" s="105" t="s">
        <v>148</v>
      </c>
      <c r="P55" s="105" t="s">
        <v>148</v>
      </c>
      <c r="Q55" s="105" t="s">
        <v>148</v>
      </c>
      <c r="R55" s="105" t="s">
        <v>148</v>
      </c>
      <c r="S55" s="105" t="s">
        <v>148</v>
      </c>
      <c r="T55" s="105" t="s">
        <v>148</v>
      </c>
      <c r="U55" s="91">
        <v>79.8371175157011</v>
      </c>
      <c r="V55" s="91">
        <v>82.5062599858228</v>
      </c>
      <c r="W55" s="91">
        <v>84.6061805730653</v>
      </c>
      <c r="X55" s="91">
        <v>87.4377875998636</v>
      </c>
      <c r="Y55" s="91">
        <v>91.3441816467544</v>
      </c>
      <c r="Z55" s="91">
        <v>91.9788925788084</v>
      </c>
      <c r="AA55" s="91">
        <v>96.3482947750185</v>
      </c>
      <c r="AB55" s="91">
        <v>100</v>
      </c>
      <c r="AC55" s="91">
        <v>104.392724291357</v>
      </c>
      <c r="AD55" s="91">
        <v>108.361582215368</v>
      </c>
      <c r="AE55" s="91">
        <v>107.010950526341</v>
      </c>
      <c r="AF55" s="91">
        <v>107.660463262907</v>
      </c>
      <c r="AG55" s="91">
        <v>105.778415913699</v>
      </c>
      <c r="AH55" s="105" t="s">
        <v>299</v>
      </c>
      <c r="AI55" s="105" t="s">
        <v>299</v>
      </c>
      <c r="AJ55" s="203" t="s">
        <v>87</v>
      </c>
      <c r="AK55" s="5"/>
    </row>
    <row r="56" spans="1:37" s="92" customFormat="1" ht="12.95" customHeight="1">
      <c r="A56" s="201" t="s">
        <v>88</v>
      </c>
      <c r="B56" s="370" t="s">
        <v>211</v>
      </c>
      <c r="C56" s="371"/>
      <c r="D56" s="105" t="s">
        <v>148</v>
      </c>
      <c r="E56" s="105" t="s">
        <v>148</v>
      </c>
      <c r="F56" s="105" t="s">
        <v>148</v>
      </c>
      <c r="G56" s="105" t="s">
        <v>148</v>
      </c>
      <c r="H56" s="105" t="s">
        <v>148</v>
      </c>
      <c r="I56" s="105" t="s">
        <v>148</v>
      </c>
      <c r="J56" s="105" t="s">
        <v>148</v>
      </c>
      <c r="K56" s="105" t="s">
        <v>148</v>
      </c>
      <c r="L56" s="105" t="s">
        <v>148</v>
      </c>
      <c r="M56" s="105" t="s">
        <v>148</v>
      </c>
      <c r="N56" s="105" t="s">
        <v>148</v>
      </c>
      <c r="O56" s="105" t="s">
        <v>148</v>
      </c>
      <c r="P56" s="105" t="s">
        <v>148</v>
      </c>
      <c r="Q56" s="105" t="s">
        <v>148</v>
      </c>
      <c r="R56" s="105" t="s">
        <v>148</v>
      </c>
      <c r="S56" s="105" t="s">
        <v>148</v>
      </c>
      <c r="T56" s="105" t="s">
        <v>148</v>
      </c>
      <c r="U56" s="91">
        <v>101.079680744579</v>
      </c>
      <c r="V56" s="91">
        <v>97.5825417533875</v>
      </c>
      <c r="W56" s="91">
        <v>98.1270139541198</v>
      </c>
      <c r="X56" s="91">
        <v>100.447158778687</v>
      </c>
      <c r="Y56" s="91">
        <v>99.3559154395032</v>
      </c>
      <c r="Z56" s="91">
        <v>100.732640669324</v>
      </c>
      <c r="AA56" s="91">
        <v>98.8893621172947</v>
      </c>
      <c r="AB56" s="91">
        <v>100</v>
      </c>
      <c r="AC56" s="91">
        <v>98.5432326053527</v>
      </c>
      <c r="AD56" s="91">
        <v>98.2037770408632</v>
      </c>
      <c r="AE56" s="91">
        <v>100.910714984068</v>
      </c>
      <c r="AF56" s="91">
        <v>102.223692600264</v>
      </c>
      <c r="AG56" s="91">
        <v>90.3751419844591</v>
      </c>
      <c r="AH56" s="91">
        <v>90.3926208000009</v>
      </c>
      <c r="AI56" s="105" t="s">
        <v>299</v>
      </c>
      <c r="AJ56" s="203" t="s">
        <v>88</v>
      </c>
      <c r="AK56" s="5"/>
    </row>
    <row r="57" spans="1:37" s="92" customFormat="1" ht="12.95" customHeight="1">
      <c r="A57" s="201" t="s">
        <v>89</v>
      </c>
      <c r="B57" s="370" t="s">
        <v>119</v>
      </c>
      <c r="C57" s="371"/>
      <c r="D57" s="105" t="s">
        <v>148</v>
      </c>
      <c r="E57" s="105" t="s">
        <v>148</v>
      </c>
      <c r="F57" s="105" t="s">
        <v>148</v>
      </c>
      <c r="G57" s="105" t="s">
        <v>148</v>
      </c>
      <c r="H57" s="105" t="s">
        <v>148</v>
      </c>
      <c r="I57" s="105" t="s">
        <v>148</v>
      </c>
      <c r="J57" s="105" t="s">
        <v>148</v>
      </c>
      <c r="K57" s="105" t="s">
        <v>148</v>
      </c>
      <c r="L57" s="105" t="s">
        <v>148</v>
      </c>
      <c r="M57" s="105" t="s">
        <v>148</v>
      </c>
      <c r="N57" s="105" t="s">
        <v>148</v>
      </c>
      <c r="O57" s="105" t="s">
        <v>148</v>
      </c>
      <c r="P57" s="105" t="s">
        <v>148</v>
      </c>
      <c r="Q57" s="105" t="s">
        <v>148</v>
      </c>
      <c r="R57" s="105" t="s">
        <v>148</v>
      </c>
      <c r="S57" s="105" t="s">
        <v>148</v>
      </c>
      <c r="T57" s="105" t="s">
        <v>148</v>
      </c>
      <c r="U57" s="91">
        <v>91.9225625862655</v>
      </c>
      <c r="V57" s="91">
        <v>92.132733276849</v>
      </c>
      <c r="W57" s="91">
        <v>93.7928417096812</v>
      </c>
      <c r="X57" s="91">
        <v>96.3324122723015</v>
      </c>
      <c r="Y57" s="91">
        <v>97.3955611820037</v>
      </c>
      <c r="Z57" s="91">
        <v>96.8863900966441</v>
      </c>
      <c r="AA57" s="91">
        <v>98.4475167954852</v>
      </c>
      <c r="AB57" s="91">
        <v>100</v>
      </c>
      <c r="AC57" s="91">
        <v>97.8432989723645</v>
      </c>
      <c r="AD57" s="91">
        <v>101.155113495984</v>
      </c>
      <c r="AE57" s="91">
        <v>103.833276903327</v>
      </c>
      <c r="AF57" s="91">
        <v>106.952854014034</v>
      </c>
      <c r="AG57" s="91">
        <v>83.6885307220868</v>
      </c>
      <c r="AH57" s="91">
        <v>82.0682758548529</v>
      </c>
      <c r="AI57" s="105" t="s">
        <v>299</v>
      </c>
      <c r="AJ57" s="203" t="s">
        <v>89</v>
      </c>
      <c r="AK57" s="5"/>
    </row>
    <row r="58" spans="1:37" s="92" customFormat="1" ht="12.95" customHeight="1">
      <c r="A58" s="201" t="s">
        <v>208</v>
      </c>
      <c r="B58" s="370" t="s">
        <v>159</v>
      </c>
      <c r="C58" s="371"/>
      <c r="D58" s="105" t="s">
        <v>148</v>
      </c>
      <c r="E58" s="105" t="s">
        <v>148</v>
      </c>
      <c r="F58" s="105" t="s">
        <v>148</v>
      </c>
      <c r="G58" s="105" t="s">
        <v>148</v>
      </c>
      <c r="H58" s="105" t="s">
        <v>148</v>
      </c>
      <c r="I58" s="105" t="s">
        <v>148</v>
      </c>
      <c r="J58" s="105" t="s">
        <v>148</v>
      </c>
      <c r="K58" s="105" t="s">
        <v>148</v>
      </c>
      <c r="L58" s="105" t="s">
        <v>148</v>
      </c>
      <c r="M58" s="105" t="s">
        <v>148</v>
      </c>
      <c r="N58" s="105" t="s">
        <v>148</v>
      </c>
      <c r="O58" s="105" t="s">
        <v>148</v>
      </c>
      <c r="P58" s="105" t="s">
        <v>148</v>
      </c>
      <c r="Q58" s="105" t="s">
        <v>148</v>
      </c>
      <c r="R58" s="105" t="s">
        <v>148</v>
      </c>
      <c r="S58" s="105" t="s">
        <v>148</v>
      </c>
      <c r="T58" s="105" t="s">
        <v>148</v>
      </c>
      <c r="U58" s="91">
        <v>105.401363931735</v>
      </c>
      <c r="V58" s="91">
        <v>99.2521104471177</v>
      </c>
      <c r="W58" s="91">
        <v>99.8826943393641</v>
      </c>
      <c r="X58" s="91">
        <v>102.09567477309</v>
      </c>
      <c r="Y58" s="91">
        <v>99.9640084616234</v>
      </c>
      <c r="Z58" s="91">
        <v>102.932419443855</v>
      </c>
      <c r="AA58" s="91">
        <v>99.0378447299638</v>
      </c>
      <c r="AB58" s="91">
        <v>100</v>
      </c>
      <c r="AC58" s="91">
        <v>98.5181074011846</v>
      </c>
      <c r="AD58" s="91">
        <v>96.1439742462055</v>
      </c>
      <c r="AE58" s="91">
        <v>99.2255674308018</v>
      </c>
      <c r="AF58" s="91">
        <v>99.6761098904677</v>
      </c>
      <c r="AG58" s="91">
        <v>93.1902865206755</v>
      </c>
      <c r="AH58" s="91">
        <v>93.9878952843154</v>
      </c>
      <c r="AI58" s="105" t="s">
        <v>299</v>
      </c>
      <c r="AJ58" s="203" t="s">
        <v>208</v>
      </c>
      <c r="AK58" s="5"/>
    </row>
    <row r="59" spans="1:37" s="92" customFormat="1" ht="12.95" customHeight="1">
      <c r="A59" s="201" t="s">
        <v>209</v>
      </c>
      <c r="B59" s="370" t="s">
        <v>130</v>
      </c>
      <c r="C59" s="371"/>
      <c r="D59" s="105" t="s">
        <v>148</v>
      </c>
      <c r="E59" s="105" t="s">
        <v>148</v>
      </c>
      <c r="F59" s="105" t="s">
        <v>148</v>
      </c>
      <c r="G59" s="105" t="s">
        <v>148</v>
      </c>
      <c r="H59" s="105" t="s">
        <v>148</v>
      </c>
      <c r="I59" s="105" t="s">
        <v>148</v>
      </c>
      <c r="J59" s="105" t="s">
        <v>148</v>
      </c>
      <c r="K59" s="105" t="s">
        <v>148</v>
      </c>
      <c r="L59" s="105" t="s">
        <v>148</v>
      </c>
      <c r="M59" s="105" t="s">
        <v>148</v>
      </c>
      <c r="N59" s="105" t="s">
        <v>148</v>
      </c>
      <c r="O59" s="105" t="s">
        <v>148</v>
      </c>
      <c r="P59" s="105" t="s">
        <v>148</v>
      </c>
      <c r="Q59" s="105" t="s">
        <v>148</v>
      </c>
      <c r="R59" s="105" t="s">
        <v>148</v>
      </c>
      <c r="S59" s="105" t="s">
        <v>148</v>
      </c>
      <c r="T59" s="105" t="s">
        <v>148</v>
      </c>
      <c r="U59" s="91">
        <v>108.610332372952</v>
      </c>
      <c r="V59" s="91">
        <v>109.229567782885</v>
      </c>
      <c r="W59" s="91">
        <v>104.059068645812</v>
      </c>
      <c r="X59" s="91">
        <v>106.242355816931</v>
      </c>
      <c r="Y59" s="91">
        <v>103.720670654237</v>
      </c>
      <c r="Z59" s="91">
        <v>100.90348870638</v>
      </c>
      <c r="AA59" s="91">
        <v>99.7188425758917</v>
      </c>
      <c r="AB59" s="91">
        <v>100</v>
      </c>
      <c r="AC59" s="91">
        <v>101.78770093523</v>
      </c>
      <c r="AD59" s="91">
        <v>100.980888534548</v>
      </c>
      <c r="AE59" s="91">
        <v>100.952853395966</v>
      </c>
      <c r="AF59" s="91">
        <v>101.076873621009</v>
      </c>
      <c r="AG59" s="91">
        <v>96.762042028304</v>
      </c>
      <c r="AH59" s="91">
        <v>97.6594356310648</v>
      </c>
      <c r="AI59" s="105" t="s">
        <v>299</v>
      </c>
      <c r="AJ59" s="203" t="s">
        <v>209</v>
      </c>
      <c r="AK59" s="5"/>
    </row>
    <row r="60" spans="1:37" s="90" customFormat="1" ht="12.95" customHeight="1">
      <c r="A60" s="201" t="s">
        <v>210</v>
      </c>
      <c r="B60" s="368" t="s">
        <v>129</v>
      </c>
      <c r="C60" s="369"/>
      <c r="D60" s="135">
        <v>63.8436105551718</v>
      </c>
      <c r="E60" s="135">
        <v>65.6770655558813</v>
      </c>
      <c r="F60" s="135">
        <v>64.4948222775115</v>
      </c>
      <c r="G60" s="135">
        <v>65.3548698325879</v>
      </c>
      <c r="H60" s="135">
        <v>66.09573178962481</v>
      </c>
      <c r="I60" s="135">
        <v>66.9352377764098</v>
      </c>
      <c r="J60" s="135">
        <v>68.494819881475</v>
      </c>
      <c r="K60" s="135">
        <v>71.0756522321429</v>
      </c>
      <c r="L60" s="135">
        <v>72.907373597611</v>
      </c>
      <c r="M60" s="135">
        <v>76.5119666819983</v>
      </c>
      <c r="N60" s="135">
        <v>78.9699334247525</v>
      </c>
      <c r="O60" s="135">
        <v>79.817370125086</v>
      </c>
      <c r="P60" s="135">
        <v>78.7157941822892</v>
      </c>
      <c r="Q60" s="135">
        <v>80.7491834645342</v>
      </c>
      <c r="R60" s="135">
        <v>81.7555834221156</v>
      </c>
      <c r="S60" s="135">
        <v>85.0109350164686</v>
      </c>
      <c r="T60" s="135">
        <v>88.1706162494538</v>
      </c>
      <c r="U60" s="135">
        <v>88.3437779514258</v>
      </c>
      <c r="V60" s="135">
        <v>84.1449099941099</v>
      </c>
      <c r="W60" s="135">
        <v>88.5427595987493</v>
      </c>
      <c r="X60" s="135">
        <v>93.8872118364777</v>
      </c>
      <c r="Y60" s="135">
        <v>94.9319047972778</v>
      </c>
      <c r="Z60" s="135">
        <v>96.1581147020658</v>
      </c>
      <c r="AA60" s="135">
        <v>98.5459044975318</v>
      </c>
      <c r="AB60" s="135">
        <v>100</v>
      </c>
      <c r="AC60" s="135">
        <v>102.540210136022</v>
      </c>
      <c r="AD60" s="135">
        <v>106.419154323645</v>
      </c>
      <c r="AE60" s="135">
        <v>106.826754369696</v>
      </c>
      <c r="AF60" s="135">
        <v>108.495597087207</v>
      </c>
      <c r="AG60" s="135">
        <v>104.28520515842</v>
      </c>
      <c r="AH60" s="135">
        <v>107.233467441098</v>
      </c>
      <c r="AI60" s="135">
        <v>109.467746026712</v>
      </c>
      <c r="AJ60" s="203" t="s">
        <v>210</v>
      </c>
      <c r="AK60" s="46"/>
    </row>
    <row r="61" ht="12.95" customHeight="1"/>
    <row r="62" ht="12.95" customHeight="1"/>
  </sheetData>
  <mergeCells count="64">
    <mergeCell ref="Y9:AI9"/>
    <mergeCell ref="D9:X9"/>
    <mergeCell ref="AG6:AG7"/>
    <mergeCell ref="AF6:AF7"/>
    <mergeCell ref="H6:H7"/>
    <mergeCell ref="I6:I7"/>
    <mergeCell ref="AD6:AD7"/>
    <mergeCell ref="AC6:AC7"/>
    <mergeCell ref="U6:U7"/>
    <mergeCell ref="V6:V7"/>
    <mergeCell ref="AB6:AB7"/>
    <mergeCell ref="AA6:AA7"/>
    <mergeCell ref="Z6:Z7"/>
    <mergeCell ref="Y6:Y7"/>
    <mergeCell ref="X6:X7"/>
    <mergeCell ref="W6:W7"/>
    <mergeCell ref="R6:R7"/>
    <mergeCell ref="L6:L7"/>
    <mergeCell ref="S6:S7"/>
    <mergeCell ref="T6:T7"/>
    <mergeCell ref="Q6:Q7"/>
    <mergeCell ref="P6:P7"/>
    <mergeCell ref="D6:D7"/>
    <mergeCell ref="E6:E7"/>
    <mergeCell ref="B6:C7"/>
    <mergeCell ref="M6:M7"/>
    <mergeCell ref="N6:N7"/>
    <mergeCell ref="O6:O7"/>
    <mergeCell ref="J6:J7"/>
    <mergeCell ref="K6:K7"/>
    <mergeCell ref="G6:G7"/>
    <mergeCell ref="B11:C11"/>
    <mergeCell ref="B12:C12"/>
    <mergeCell ref="B13:C13"/>
    <mergeCell ref="B14:C14"/>
    <mergeCell ref="B34:C34"/>
    <mergeCell ref="B35:C35"/>
    <mergeCell ref="B37:C37"/>
    <mergeCell ref="B29:C29"/>
    <mergeCell ref="F6:F7"/>
    <mergeCell ref="AI6:AI7"/>
    <mergeCell ref="AH6:AH7"/>
    <mergeCell ref="AE6:AE7"/>
    <mergeCell ref="B60:C60"/>
    <mergeCell ref="B52:C52"/>
    <mergeCell ref="B53:C53"/>
    <mergeCell ref="B56:C56"/>
    <mergeCell ref="B57:C57"/>
    <mergeCell ref="B58:C58"/>
    <mergeCell ref="B59:C59"/>
    <mergeCell ref="B15:C15"/>
    <mergeCell ref="B44:C44"/>
    <mergeCell ref="B30:C30"/>
    <mergeCell ref="B31:C31"/>
    <mergeCell ref="B32:C32"/>
    <mergeCell ref="B33:C33"/>
    <mergeCell ref="B48:C48"/>
    <mergeCell ref="B49:C49"/>
    <mergeCell ref="B50:C50"/>
    <mergeCell ref="B51:C51"/>
    <mergeCell ref="B36:C36"/>
    <mergeCell ref="B41:C41"/>
    <mergeCell ref="B42:C42"/>
    <mergeCell ref="B43:C43"/>
  </mergeCells>
  <printOptions horizontalCentered="1"/>
  <pageMargins left="0.7086614173228347" right="0.7086614173228347" top="0.5905511811023623" bottom="0.7086614173228347" header="0.07874015748031496" footer="0.07874015748031496"/>
  <pageSetup horizontalDpi="600" verticalDpi="600" orientation="portrait" paperSize="9" scale="74" r:id="rId1"/>
  <headerFooter differentOddEven="1" alignWithMargins="0">
    <oddHeader>&amp;C22</oddHeader>
    <oddFooter>&amp;R&amp;"6,Standard"&amp;8
</oddFooter>
    <evenHeader>&amp;C23</evenHeader>
  </headerFooter>
  <colBreaks count="1" manualBreakCount="1">
    <brk id="24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Bayerisches Landesamt für Statistik</dc:creator>
  <cp:keywords/>
  <dc:description/>
  <cp:lastModifiedBy/>
  <cp:lastPrinted>2023-04-04T08:58:39Z</cp:lastPrinted>
  <dcterms:created xsi:type="dcterms:W3CDTF">2001-08-20T13:22:41Z</dcterms:created>
  <dcterms:modified xsi:type="dcterms:W3CDTF">2023-04-06T05:10:42Z</dcterms:modified>
  <cp:category/>
  <cp:version/>
  <cp:contentType/>
  <cp:contentStatus/>
</cp:coreProperties>
</file>